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ВЕТЛАНА\Навчальний план\2022\"/>
    </mc:Choice>
  </mc:AlternateContent>
  <bookViews>
    <workbookView xWindow="0" yWindow="0" windowWidth="28800" windowHeight="12330"/>
  </bookViews>
  <sheets>
    <sheet name="Титульн.лист 1" sheetId="1" r:id="rId1"/>
    <sheet name="План" sheetId="2" r:id="rId2"/>
  </sheets>
  <calcPr calcId="162913"/>
  <extLst>
    <ext uri="GoogleSheetsCustomDataVersion1">
      <go:sheetsCustomData xmlns:go="http://customooxmlschemas.google.com/" r:id="rId6" roundtripDataSignature="AMtx7mhK+El83rwo+IHUYWZB9mDyyi1k1Q=="/>
    </ext>
  </extLst>
</workbook>
</file>

<file path=xl/calcChain.xml><?xml version="1.0" encoding="utf-8"?>
<calcChain xmlns="http://schemas.openxmlformats.org/spreadsheetml/2006/main">
  <c r="AB154" i="2" l="1"/>
  <c r="AB155" i="2" s="1"/>
  <c r="AB156" i="2" s="1"/>
  <c r="T154" i="2"/>
  <c r="T155" i="2" s="1"/>
  <c r="T156" i="2" s="1"/>
  <c r="Q154" i="2"/>
  <c r="N154" i="2"/>
  <c r="N155" i="2" s="1"/>
  <c r="K154" i="2"/>
  <c r="E154" i="2"/>
  <c r="D154" i="2"/>
  <c r="AB153" i="2"/>
  <c r="AA153" i="2"/>
  <c r="AA154" i="2" s="1"/>
  <c r="AA155" i="2" s="1"/>
  <c r="AA156" i="2" s="1"/>
  <c r="J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Z134" i="2"/>
  <c r="Z154" i="2" s="1"/>
  <c r="Z155" i="2" s="1"/>
  <c r="Z156" i="2" s="1"/>
  <c r="Y134" i="2"/>
  <c r="Y154" i="2" s="1"/>
  <c r="Y155" i="2" s="1"/>
  <c r="Y156" i="2" s="1"/>
  <c r="K134" i="2"/>
  <c r="O134" i="2" s="1"/>
  <c r="I134" i="2"/>
  <c r="I154" i="2" s="1"/>
  <c r="I155" i="2" s="1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X116" i="2"/>
  <c r="X154" i="2" s="1"/>
  <c r="X155" i="2" s="1"/>
  <c r="X156" i="2" s="1"/>
  <c r="W116" i="2"/>
  <c r="W154" i="2" s="1"/>
  <c r="W155" i="2" s="1"/>
  <c r="W156" i="2" s="1"/>
  <c r="K116" i="2"/>
  <c r="O116" i="2" s="1"/>
  <c r="J116" i="2"/>
  <c r="P116" i="2" s="1"/>
  <c r="I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V101" i="2"/>
  <c r="V154" i="2" s="1"/>
  <c r="V155" i="2" s="1"/>
  <c r="V156" i="2" s="1"/>
  <c r="U101" i="2"/>
  <c r="U154" i="2" s="1"/>
  <c r="U155" i="2" s="1"/>
  <c r="U156" i="2" s="1"/>
  <c r="O101" i="2"/>
  <c r="K101" i="2"/>
  <c r="J101" i="2"/>
  <c r="P101" i="2" s="1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T84" i="2"/>
  <c r="S84" i="2"/>
  <c r="S154" i="2" s="1"/>
  <c r="S155" i="2" s="1"/>
  <c r="S156" i="2" s="1"/>
  <c r="K84" i="2"/>
  <c r="O84" i="2" s="1"/>
  <c r="J84" i="2"/>
  <c r="P84" i="2" s="1"/>
  <c r="P83" i="2"/>
  <c r="J83" i="2"/>
  <c r="J82" i="2"/>
  <c r="P82" i="2" s="1"/>
  <c r="P81" i="2"/>
  <c r="P80" i="2"/>
  <c r="P79" i="2"/>
  <c r="P78" i="2"/>
  <c r="P77" i="2"/>
  <c r="P76" i="2"/>
  <c r="P75" i="2"/>
  <c r="P74" i="2"/>
  <c r="J74" i="2"/>
  <c r="P73" i="2"/>
  <c r="P72" i="2"/>
  <c r="R70" i="2"/>
  <c r="R154" i="2" s="1"/>
  <c r="R155" i="2" s="1"/>
  <c r="R156" i="2" s="1"/>
  <c r="P70" i="2"/>
  <c r="L70" i="2"/>
  <c r="L154" i="2" s="1"/>
  <c r="L155" i="2" s="1"/>
  <c r="K70" i="2"/>
  <c r="O70" i="2" s="1"/>
  <c r="J70" i="2"/>
  <c r="P69" i="2"/>
  <c r="P68" i="2"/>
  <c r="P67" i="2"/>
  <c r="P66" i="2"/>
  <c r="P65" i="2"/>
  <c r="P64" i="2"/>
  <c r="P63" i="2"/>
  <c r="P62" i="2"/>
  <c r="P61" i="2"/>
  <c r="P60" i="2"/>
  <c r="P59" i="2"/>
  <c r="AB56" i="2"/>
  <c r="AA56" i="2"/>
  <c r="Z56" i="2"/>
  <c r="Y56" i="2"/>
  <c r="X56" i="2"/>
  <c r="W56" i="2"/>
  <c r="U56" i="2"/>
  <c r="S56" i="2"/>
  <c r="R56" i="2"/>
  <c r="N56" i="2"/>
  <c r="L56" i="2"/>
  <c r="I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K42" i="2"/>
  <c r="O42" i="2" s="1"/>
  <c r="J42" i="2"/>
  <c r="P42" i="2" s="1"/>
  <c r="P41" i="2"/>
  <c r="P40" i="2"/>
  <c r="J39" i="2"/>
  <c r="K39" i="2" s="1"/>
  <c r="J38" i="2"/>
  <c r="K38" i="2" s="1"/>
  <c r="J37" i="2"/>
  <c r="K37" i="2" s="1"/>
  <c r="P36" i="2"/>
  <c r="O36" i="2"/>
  <c r="J36" i="2"/>
  <c r="P35" i="2"/>
  <c r="P34" i="2"/>
  <c r="P33" i="2"/>
  <c r="P32" i="2"/>
  <c r="P31" i="2"/>
  <c r="P30" i="2"/>
  <c r="P29" i="2"/>
  <c r="J29" i="2"/>
  <c r="J28" i="2"/>
  <c r="P28" i="2" s="1"/>
  <c r="P27" i="2"/>
  <c r="J27" i="2"/>
  <c r="P26" i="2"/>
  <c r="P25" i="2"/>
  <c r="K25" i="2"/>
  <c r="J25" i="2"/>
  <c r="J24" i="2"/>
  <c r="P24" i="2" s="1"/>
  <c r="P23" i="2"/>
  <c r="J23" i="2"/>
  <c r="P22" i="2"/>
  <c r="P21" i="2"/>
  <c r="K21" i="2"/>
  <c r="K56" i="2" s="1"/>
  <c r="J21" i="2"/>
  <c r="J56" i="2" s="1"/>
  <c r="P56" i="2" s="1"/>
  <c r="P20" i="2"/>
  <c r="P19" i="2"/>
  <c r="P18" i="2"/>
  <c r="P17" i="2"/>
  <c r="P16" i="2"/>
  <c r="P15" i="2"/>
  <c r="Q14" i="2"/>
  <c r="P14" i="2"/>
  <c r="Q13" i="2"/>
  <c r="P13" i="2"/>
  <c r="Q12" i="2"/>
  <c r="P12" i="2"/>
  <c r="Q11" i="2"/>
  <c r="Q56" i="2" s="1"/>
  <c r="Q155" i="2" s="1"/>
  <c r="Q156" i="2" s="1"/>
  <c r="P11" i="2"/>
  <c r="T35" i="1"/>
  <c r="G35" i="1"/>
  <c r="C35" i="1"/>
  <c r="W29" i="1"/>
  <c r="W35" i="1" s="1"/>
  <c r="P37" i="2" l="1"/>
  <c r="O37" i="2"/>
  <c r="O56" i="2" s="1"/>
  <c r="O154" i="2"/>
  <c r="K155" i="2"/>
  <c r="P39" i="2"/>
  <c r="O39" i="2"/>
  <c r="J154" i="2"/>
  <c r="J155" i="2" s="1"/>
  <c r="O38" i="2"/>
  <c r="P38" i="2"/>
  <c r="J134" i="2"/>
  <c r="P134" i="2" s="1"/>
  <c r="P153" i="2"/>
  <c r="P154" i="2" s="1"/>
  <c r="P155" i="2" s="1"/>
  <c r="O155" i="2" l="1"/>
</calcChain>
</file>

<file path=xl/sharedStrings.xml><?xml version="1.0" encoding="utf-8"?>
<sst xmlns="http://schemas.openxmlformats.org/spreadsheetml/2006/main" count="1081" uniqueCount="400">
  <si>
    <r>
      <rPr>
        <sz val="12"/>
        <color theme="1"/>
        <rFont val="Times New Roman"/>
      </rPr>
      <t>“</t>
    </r>
    <r>
      <rPr>
        <i/>
        <sz val="12"/>
        <color theme="1"/>
        <rFont val="Times New Roman"/>
      </rPr>
      <t>Затверджую</t>
    </r>
    <r>
      <rPr>
        <sz val="12"/>
        <color theme="1"/>
        <rFont val="Times New Roman"/>
      </rPr>
      <t xml:space="preserve">”  </t>
    </r>
  </si>
  <si>
    <t xml:space="preserve">Проректор  </t>
  </si>
  <si>
    <t xml:space="preserve">         МІНІСТЕРСТВО ОСВІТИ І НАУКИ  УКРАЇНИ       </t>
  </si>
  <si>
    <t>( назва центрального органу виконавчої влади, власник )</t>
  </si>
  <si>
    <t>Рівень вищої освіти</t>
  </si>
  <si>
    <t xml:space="preserve">            Харківський національний університет імені В. Н. Каразіна        </t>
  </si>
  <si>
    <t xml:space="preserve">______ </t>
  </si>
  <si>
    <t>( повна назва вищого навчального закладу )</t>
  </si>
  <si>
    <t>другий магістерський рівень</t>
  </si>
  <si>
    <t>“___” __________</t>
  </si>
  <si>
    <t>Н А В Ч А Л Ь Н И Й               П Л А Н</t>
  </si>
  <si>
    <t>Термін навчання –    6 років на базі повної загальної середньої освіти</t>
  </si>
  <si>
    <t>_________________________________</t>
  </si>
  <si>
    <r>
      <rPr>
        <sz val="10"/>
        <color theme="1"/>
        <rFont val="Times New Roman"/>
      </rPr>
      <t xml:space="preserve"> Освітня кваліфікація:    </t>
    </r>
    <r>
      <rPr>
        <u/>
        <sz val="10"/>
        <color theme="1"/>
        <rFont val="Times New Roman"/>
      </rPr>
      <t>лікар</t>
    </r>
  </si>
  <si>
    <r>
      <rPr>
        <b/>
        <sz val="12"/>
        <color theme="1"/>
        <rFont val="Times New Roman"/>
      </rPr>
      <t xml:space="preserve">Підготовки  </t>
    </r>
    <r>
      <rPr>
        <b/>
        <u/>
        <sz val="12"/>
        <color theme="1"/>
        <rFont val="Times New Roman"/>
      </rPr>
      <t xml:space="preserve"> магістра   </t>
    </r>
    <r>
      <rPr>
        <b/>
        <sz val="12"/>
        <color theme="1"/>
        <rFont val="Times New Roman"/>
      </rPr>
      <t xml:space="preserve">з галузі знань   </t>
    </r>
    <r>
      <rPr>
        <b/>
        <u/>
        <sz val="12"/>
        <color theme="1"/>
        <rFont val="Times New Roman"/>
      </rPr>
      <t xml:space="preserve"> 22-Охорона здоров'я</t>
    </r>
  </si>
  <si>
    <t>за спеціальністю</t>
  </si>
  <si>
    <t>222 - Медицина</t>
  </si>
  <si>
    <r>
      <rPr>
        <b/>
        <sz val="12"/>
        <color rgb="FF000000"/>
        <rFont val="Times New Roman"/>
      </rPr>
      <t xml:space="preserve">за </t>
    </r>
    <r>
      <rPr>
        <b/>
        <u/>
        <sz val="12"/>
        <color rgb="FF000000"/>
        <rFont val="Times New Roman"/>
      </rPr>
      <t>освітньо-професійною програмою Медицина</t>
    </r>
  </si>
  <si>
    <t>Форма навчання</t>
  </si>
  <si>
    <t>денна</t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</si>
  <si>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</si>
  <si>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</si>
  <si>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</si>
  <si>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</si>
  <si>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</si>
  <si>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</si>
  <si>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</si>
  <si>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</si>
  <si>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</si>
  <si>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</si>
  <si>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</si>
  <si>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</si>
  <si>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</si>
  <si>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</si>
  <si>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</si>
  <si>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З</t>
  </si>
  <si>
    <t>К</t>
  </si>
  <si>
    <t>С</t>
  </si>
  <si>
    <t>Т/П</t>
  </si>
  <si>
    <t>T</t>
  </si>
  <si>
    <t>//</t>
  </si>
  <si>
    <t xml:space="preserve"> ІІ. ЗВЕДЕНІ ДНІ З БЮДЖЕТУ ЧАСУ, тижні </t>
  </si>
  <si>
    <t>УМОВНІ ПОЗНАЧЕННЯ</t>
  </si>
  <si>
    <t>ПРАКТИКИ</t>
  </si>
  <si>
    <t>Теоретичне                  навчання</t>
  </si>
  <si>
    <t>Екзамени та заліки</t>
  </si>
  <si>
    <t>Практики</t>
  </si>
  <si>
    <t>Атестація</t>
  </si>
  <si>
    <t>Дипломне проектув.</t>
  </si>
  <si>
    <t>Канікули</t>
  </si>
  <si>
    <t xml:space="preserve"> </t>
  </si>
  <si>
    <t>Т - теоретичне навчання</t>
  </si>
  <si>
    <t>Назва   практики</t>
  </si>
  <si>
    <t>Семестр</t>
  </si>
  <si>
    <t>Тижні</t>
  </si>
  <si>
    <t>З - заліки</t>
  </si>
  <si>
    <t>Виробнича лікарська практика</t>
  </si>
  <si>
    <t>протягом семестру</t>
  </si>
  <si>
    <t>-</t>
  </si>
  <si>
    <t>С- екзаменаційна сесія</t>
  </si>
  <si>
    <t>П-практика</t>
  </si>
  <si>
    <t>К-канікули</t>
  </si>
  <si>
    <t xml:space="preserve"> АТЕСТАЦІЯ</t>
  </si>
  <si>
    <t>// -атестаційний екзамен</t>
  </si>
  <si>
    <t>Атестаційний екзамен</t>
  </si>
  <si>
    <t>Д - дипломне проєктування та захист</t>
  </si>
  <si>
    <t>Єдиний державний кваліфікаційний іспит,                    Етап 1</t>
  </si>
  <si>
    <t>Єдиний державний кваліфікаційний іспит,                    Етап 2</t>
  </si>
  <si>
    <t>Разом</t>
  </si>
  <si>
    <t>ІІІ. ПЛАН  НАВЧАЛЬНОГО  ПРОЦЕСУ</t>
  </si>
  <si>
    <t xml:space="preserve">                                Шифр </t>
  </si>
  <si>
    <t>Розподіл за семестрами</t>
  </si>
  <si>
    <t>Кількість кредитів ECTS</t>
  </si>
  <si>
    <t>Кількість годин</t>
  </si>
  <si>
    <t>Розподіл годин аудиторних годин  на тиждень за</t>
  </si>
  <si>
    <t>НАВЧАЛЬНІ ДИСЦИПЛІНИ ТА КУРСОВІ РОБОТИ, ЩО НЕ Є СКЛАДОВИМИ ОКРЕМИХ НАВЧАЛЬНИХ ДИСЦИПЛІН</t>
  </si>
  <si>
    <t>Аудиторних</t>
  </si>
  <si>
    <t>Самостійна робота</t>
  </si>
  <si>
    <t>курсами і семестрами</t>
  </si>
  <si>
    <t>Чотирирівнева шкала оцінювання</t>
  </si>
  <si>
    <t xml:space="preserve"> Дворівнева шкала оцінювання</t>
  </si>
  <si>
    <t>Контрольні роботи</t>
  </si>
  <si>
    <t>Індивідуальні завдання</t>
  </si>
  <si>
    <t>Загальний обсяг</t>
  </si>
  <si>
    <t>у тому числі:</t>
  </si>
  <si>
    <t>1 курс</t>
  </si>
  <si>
    <t>2 курс</t>
  </si>
  <si>
    <t>3 курс</t>
  </si>
  <si>
    <t>4 курс</t>
  </si>
  <si>
    <t>5 курс</t>
  </si>
  <si>
    <t>6 курс</t>
  </si>
  <si>
    <t>Усього</t>
  </si>
  <si>
    <t>Лекції</t>
  </si>
  <si>
    <t>Лабораторні</t>
  </si>
  <si>
    <t>Семінари</t>
  </si>
  <si>
    <t>Практичні</t>
  </si>
  <si>
    <t>Семестри</t>
  </si>
  <si>
    <t xml:space="preserve">      розрахунково-графічні роботи</t>
  </si>
  <si>
    <t>Історії хвороби</t>
  </si>
  <si>
    <t>Кількість тижнів у семестрі</t>
  </si>
  <si>
    <t>екзамен</t>
  </si>
  <si>
    <t xml:space="preserve">            діференційований залік</t>
  </si>
  <si>
    <t>1. ОБОВ'ЯЗКОВІ КОМПОНЕНТИ</t>
  </si>
  <si>
    <t>ОК 1</t>
  </si>
  <si>
    <t>Українська мова (за професійним спрямуванням)</t>
  </si>
  <si>
    <t>1(1)</t>
  </si>
  <si>
    <t>ОК 2</t>
  </si>
  <si>
    <t>Історія України та української культури</t>
  </si>
  <si>
    <t>ОК 3</t>
  </si>
  <si>
    <t xml:space="preserve">Іноземна мова </t>
  </si>
  <si>
    <t>ОК 4</t>
  </si>
  <si>
    <t>Філософія</t>
  </si>
  <si>
    <t>ОК 5</t>
  </si>
  <si>
    <t>Іноземна мова (за професійним спрямуванням)</t>
  </si>
  <si>
    <t>4(1)</t>
  </si>
  <si>
    <t>3(1)</t>
  </si>
  <si>
    <t>ОК 6</t>
  </si>
  <si>
    <t>Латинська мова та медична термінологія</t>
  </si>
  <si>
    <t>2(1)</t>
  </si>
  <si>
    <t>ОК 7</t>
  </si>
  <si>
    <t>Медична біологія</t>
  </si>
  <si>
    <t>ОК 8</t>
  </si>
  <si>
    <t>Медична інформатика</t>
  </si>
  <si>
    <t>3(1), 4(1)</t>
  </si>
  <si>
    <t>ОК 9</t>
  </si>
  <si>
    <t>Медична хімія</t>
  </si>
  <si>
    <t>ОК 10</t>
  </si>
  <si>
    <t>Медична та біологічна фізика</t>
  </si>
  <si>
    <t>ОК 11</t>
  </si>
  <si>
    <t>Біологічна та біоорганічна хімія</t>
  </si>
  <si>
    <t>2(1), 3(1)</t>
  </si>
  <si>
    <t>ОК 12</t>
  </si>
  <si>
    <t>Анатомія людини</t>
  </si>
  <si>
    <t>1(1), 2(1)</t>
  </si>
  <si>
    <r>
      <rPr>
        <sz val="10"/>
        <color theme="1"/>
        <rFont val="Calibri"/>
      </rPr>
      <t xml:space="preserve">1(1 </t>
    </r>
    <r>
      <rPr>
        <sz val="9"/>
        <color theme="1"/>
        <rFont val="Calibri"/>
      </rPr>
      <t>рек</t>
    </r>
    <r>
      <rPr>
        <sz val="10"/>
        <color theme="1"/>
        <rFont val="Calibri"/>
      </rPr>
      <t>)</t>
    </r>
  </si>
  <si>
    <t>ОК 13</t>
  </si>
  <si>
    <t>Гістологія, цитологія та ембріологія</t>
  </si>
  <si>
    <t>2(1 рек)</t>
  </si>
  <si>
    <t>ОК 14</t>
  </si>
  <si>
    <t>Фізіологія</t>
  </si>
  <si>
    <t>4(1 рек)</t>
  </si>
  <si>
    <t>ОК 15</t>
  </si>
  <si>
    <t>Мікробіологія, вірусологія та імунологія</t>
  </si>
  <si>
    <t>5(1)</t>
  </si>
  <si>
    <t>3(1 рек)</t>
  </si>
  <si>
    <t>ОК 16</t>
  </si>
  <si>
    <t>Безпека життєдіяльності, основи біоетики та біобезпеки; основи охорони праці</t>
  </si>
  <si>
    <t>ОК 17</t>
  </si>
  <si>
    <t>Патоморфологія</t>
  </si>
  <si>
    <t>6(1)</t>
  </si>
  <si>
    <t>ОК 18</t>
  </si>
  <si>
    <t>Патофізіологія</t>
  </si>
  <si>
    <t>ОК 19</t>
  </si>
  <si>
    <t>Фармакологія</t>
  </si>
  <si>
    <t>5(1), 6(1)</t>
  </si>
  <si>
    <t>ОК 20</t>
  </si>
  <si>
    <t>Гігієна та екологія</t>
  </si>
  <si>
    <t>6(1), 11(1)</t>
  </si>
  <si>
    <t>5(1 рек), 11(1)</t>
  </si>
  <si>
    <t>ОК 21</t>
  </si>
  <si>
    <t>Пропедевтика внутрішньої медицини</t>
  </si>
  <si>
    <t>ОК 22</t>
  </si>
  <si>
    <t>Пропедевтика педіатрії</t>
  </si>
  <si>
    <t>6(1 рек)</t>
  </si>
  <si>
    <t>ОК 23</t>
  </si>
  <si>
    <t xml:space="preserve">Загальна хірургія </t>
  </si>
  <si>
    <t>ОК 24</t>
  </si>
  <si>
    <t>Радіологія</t>
  </si>
  <si>
    <t>ОК 25</t>
  </si>
  <si>
    <t>Внутрішня медицина в тому числі ендокринологія</t>
  </si>
  <si>
    <t>8(1)</t>
  </si>
  <si>
    <t>7(1)</t>
  </si>
  <si>
    <t>8(1 рек)</t>
  </si>
  <si>
    <t>ОК 26</t>
  </si>
  <si>
    <t>Внутрішня медицина у тому числі клінічна фармакологія, клінічна імунологія та алергологія, професійні хвороби</t>
  </si>
  <si>
    <t>10(1)</t>
  </si>
  <si>
    <t>11(1)</t>
  </si>
  <si>
    <t>10(1), 12(2)</t>
  </si>
  <si>
    <t>ОК 27</t>
  </si>
  <si>
    <t>Педіатрія з дитячими інфекційними хворобами</t>
  </si>
  <si>
    <t>8(1), 11(1)</t>
  </si>
  <si>
    <t>9(1)</t>
  </si>
  <si>
    <t>8(1), 10(1), 12(1)</t>
  </si>
  <si>
    <t>ОК 28</t>
  </si>
  <si>
    <t>Хірургія у тому числі дитяча хірургія, нейрохірургія, екстрена та невідкладна медична допомога</t>
  </si>
  <si>
    <t>7(1рек)</t>
  </si>
  <si>
    <t>ОК 29</t>
  </si>
  <si>
    <t>Акушерство і гінекологія, в тому числі Медична генетика</t>
  </si>
  <si>
    <t>ОК 30</t>
  </si>
  <si>
    <t>Соціальна медицина, громадське здоров'я</t>
  </si>
  <si>
    <t>12(1)</t>
  </si>
  <si>
    <t>ОК 31</t>
  </si>
  <si>
    <t>Неврологія</t>
  </si>
  <si>
    <t>ОК 32</t>
  </si>
  <si>
    <t>Інфекційні хвороби втому числі Епідеміологія та принципи доказової медицини, Фтизіатрія</t>
  </si>
  <si>
    <t xml:space="preserve">9(1) </t>
  </si>
  <si>
    <t>ОК 33</t>
  </si>
  <si>
    <t>Клінічна анатомія і оперативна хірургія</t>
  </si>
  <si>
    <t>ОК 34</t>
  </si>
  <si>
    <t>Оториноларингологія</t>
  </si>
  <si>
    <t>ОК 35</t>
  </si>
  <si>
    <t>Офтальмологія</t>
  </si>
  <si>
    <t>ОК 36</t>
  </si>
  <si>
    <t>Фізична реабілітація, спортивна медицина</t>
  </si>
  <si>
    <t>ОК 37</t>
  </si>
  <si>
    <t>Дерматологія, венерологія</t>
  </si>
  <si>
    <t>ОК 38</t>
  </si>
  <si>
    <t>Психіатрія, наркологія</t>
  </si>
  <si>
    <t>ОК 39</t>
  </si>
  <si>
    <t>Судова медицина. Медичне право України.</t>
  </si>
  <si>
    <t>ОК 40</t>
  </si>
  <si>
    <t>Онкологія та радіаційна медицина</t>
  </si>
  <si>
    <t>ОК 41</t>
  </si>
  <si>
    <t>Травматологія і ортопедія</t>
  </si>
  <si>
    <t>ОК 42</t>
  </si>
  <si>
    <t>Анестезіологія та інтенсивна терапія</t>
  </si>
  <si>
    <t>ОК 43</t>
  </si>
  <si>
    <t>ОК 44</t>
  </si>
  <si>
    <t>Урологія</t>
  </si>
  <si>
    <t>ОК 45</t>
  </si>
  <si>
    <t>Загальна практика (сімейна медицина)</t>
  </si>
  <si>
    <t>Загальний обсяг обов'язкових дисциплін</t>
  </si>
  <si>
    <t>2. ВИБІРКОВІ КОМПОНЕНТИ</t>
  </si>
  <si>
    <t>2.1 Вибіркові компоненти для 1 курсу</t>
  </si>
  <si>
    <t>ВБ1</t>
  </si>
  <si>
    <t>Психологія спілкування</t>
  </si>
  <si>
    <t>ВБ2</t>
  </si>
  <si>
    <t>Конфлікт у медичному середовищі</t>
  </si>
  <si>
    <t>ВБ3</t>
  </si>
  <si>
    <t>Молекулярна біологія клітини</t>
  </si>
  <si>
    <t>ВБ4</t>
  </si>
  <si>
    <t>Основи молекулярної генетики</t>
  </si>
  <si>
    <t>ВБ5</t>
  </si>
  <si>
    <t>Історія медицини</t>
  </si>
  <si>
    <t>ВБ6</t>
  </si>
  <si>
    <t>Історія релігії</t>
  </si>
  <si>
    <t>ВБ7</t>
  </si>
  <si>
    <t>Основи ембріології</t>
  </si>
  <si>
    <t>ВБ8</t>
  </si>
  <si>
    <t>Основи цитологіїї</t>
  </si>
  <si>
    <t>ВБ9</t>
  </si>
  <si>
    <t>Основи формування проофесійної кар'єри в медицині</t>
  </si>
  <si>
    <t>ВБ10</t>
  </si>
  <si>
    <t>Основи педагогіки в медицині</t>
  </si>
  <si>
    <t>Усього за вибірковим компонентом для 1 курсу (16 кредитів ЄКТС)</t>
  </si>
  <si>
    <t>2.2 Вибіркові компоненти для 2 курсу</t>
  </si>
  <si>
    <t>ВБ 11</t>
  </si>
  <si>
    <t>Деонтологія в медицині</t>
  </si>
  <si>
    <t>ВБ 12</t>
  </si>
  <si>
    <t>Етикет в суспільстві та медицині</t>
  </si>
  <si>
    <t>ВБ 63.1</t>
  </si>
  <si>
    <t>Вибірковий блок Выйськово-медична  підготовка. Підготовка офецерів запасу галузі знань "Охорона здоров'я". Спеціальність "Медицина".</t>
  </si>
  <si>
    <t>ВБ 64.1</t>
  </si>
  <si>
    <t>Вибірковий блок Догляд за хворими (практика).  Догляд за хворими у внутрішній медицині</t>
  </si>
  <si>
    <t>ВБ 64.2</t>
  </si>
  <si>
    <t>Вибірковий блок Догляд за хворими (практика).  Догляд за хворими у педіатрії</t>
  </si>
  <si>
    <t>ВБ 64.3</t>
  </si>
  <si>
    <t>Вибірковий блок Догляд за хворими (практика). Догляд за хворими в хірургії</t>
  </si>
  <si>
    <t>ВБ 13</t>
  </si>
  <si>
    <t>Основи менеджменту системи охорони здоров'я</t>
  </si>
  <si>
    <t>ВБ 14</t>
  </si>
  <si>
    <t>Міжнародні системи організації охорони здоров'я</t>
  </si>
  <si>
    <t>ВБ 15</t>
  </si>
  <si>
    <t>Анатомо-фізіологічні аспекти центральної та перефничної нервової системи</t>
  </si>
  <si>
    <t>ВБ 16</t>
  </si>
  <si>
    <t>Анатомо-фізіологічні аспекти серцево-судинної системи</t>
  </si>
  <si>
    <t>ВБ 17</t>
  </si>
  <si>
    <t>Іноземна мова за професійним спрямуванням</t>
  </si>
  <si>
    <t>ВБ 63.2</t>
  </si>
  <si>
    <t>Вибірковий блок Військово-медична підготовка . Військово-медична підготовка, у т.ч. медицина надзвичайних ситуацій, військово-польова медицина, військова гігієна та епідеміологія</t>
  </si>
  <si>
    <t>Усього за вибірковим компонентом для 2 курсу (19 кредитів ЄКТС)</t>
  </si>
  <si>
    <t>2.3 Вибіркові компоненти для 3 курсу</t>
  </si>
  <si>
    <t>ВБ 18</t>
  </si>
  <si>
    <t>Основи планування профілактичних программ</t>
  </si>
  <si>
    <t>ВБ 19</t>
  </si>
  <si>
    <t>Експертиза продуктів</t>
  </si>
  <si>
    <t>ВБ 20</t>
  </si>
  <si>
    <t>Превентивне харчування</t>
  </si>
  <si>
    <t>ВБ 21</t>
  </si>
  <si>
    <t>Психологія адиктивної (залежної) поведінки</t>
  </si>
  <si>
    <t>ВБ 22</t>
  </si>
  <si>
    <t xml:space="preserve"> Медична психологія</t>
  </si>
  <si>
    <t>ВБ 65.1</t>
  </si>
  <si>
    <t>Вибірковий блок Сестринська практика.  Сестринська практика у внутрішній медицині</t>
  </si>
  <si>
    <t>ВБ 65.2</t>
  </si>
  <si>
    <t>Вибірковий блок Сестринська практика.  Сестринська практика у педіатрії</t>
  </si>
  <si>
    <t>ВБ 65.3</t>
  </si>
  <si>
    <t>Вибірковий блок Сестринська практика.  Сестринська практика у хірургії</t>
  </si>
  <si>
    <t>ВБ 23</t>
  </si>
  <si>
    <t>Основи персоніфікованої медицини</t>
  </si>
  <si>
    <t>ВБ 24</t>
  </si>
  <si>
    <t>Клінічна фармакогенетика</t>
  </si>
  <si>
    <t>ВБ 25</t>
  </si>
  <si>
    <t>Фітотерапія</t>
  </si>
  <si>
    <t>ВБ 26</t>
  </si>
  <si>
    <t>Сучасні аспекти застосування альтернативних методів лікування в медичній практиці</t>
  </si>
  <si>
    <t>ВБ 27</t>
  </si>
  <si>
    <t>Основи сексології та сексопатології</t>
  </si>
  <si>
    <t>ВБ 28</t>
  </si>
  <si>
    <t>Іноземна мова (друга)</t>
  </si>
  <si>
    <t>Усього за вибірковим компонентом для 3 курсу (16 кредитів ЄКТС)</t>
  </si>
  <si>
    <t>2.4 Вибіркові компоненти для 4 курсу</t>
  </si>
  <si>
    <t>ВБ 29</t>
  </si>
  <si>
    <t xml:space="preserve">Серцево-судинна хірургія </t>
  </si>
  <si>
    <t>ВБ 30</t>
  </si>
  <si>
    <t>Пластична та реконструктивна хірургія</t>
  </si>
  <si>
    <t>ВБ 31</t>
  </si>
  <si>
    <t>Актуальні питання дезінфекції та стеріалізації</t>
  </si>
  <si>
    <t>ВБ 32</t>
  </si>
  <si>
    <t>Актуальні питання цереброваскулярних захворювань</t>
  </si>
  <si>
    <t>ВБ 66.1</t>
  </si>
  <si>
    <t>Вибірковий блок.  Виробнича лікарська практика. Виробнича лікарська практика за профілем Внутрішня медицина</t>
  </si>
  <si>
    <t>ВБ 66.2</t>
  </si>
  <si>
    <t>Вибірковий блок.  Виробнича лікарська практика. Виробнича лікарська практика за профілем Хірургія</t>
  </si>
  <si>
    <t>ВБ 66.3</t>
  </si>
  <si>
    <t>Вибірковий блок.  Виробнича лікарська практика. Виробнича лікарська практика за профілем Педіатрія</t>
  </si>
  <si>
    <t>ВБ 66.4</t>
  </si>
  <si>
    <t>Вибірковий блок.  Виробнича лікарська практика. Виробнича лікарська практика за профілем Акушерство та гінекологія</t>
  </si>
  <si>
    <t>ВБ 33</t>
  </si>
  <si>
    <t>Правовий статус медичних працівників у сфері охорони здоров’я</t>
  </si>
  <si>
    <t>ВБ 34</t>
  </si>
  <si>
    <t>Методи візуалізації в інструментальному дослідженні захворювань внутрішніх органів</t>
  </si>
  <si>
    <t>ВБ 35</t>
  </si>
  <si>
    <t>Клінічна електрокардіографія та функціональна діагностика захворювань внутрішніх органів</t>
  </si>
  <si>
    <t>Усього за вибірковим компонентом для 4 курсу (15 кредитів ЄКТС)</t>
  </si>
  <si>
    <t>2.5 Вибіркові компоненти для 5 курсу</t>
  </si>
  <si>
    <t>ВБ 49</t>
  </si>
  <si>
    <t xml:space="preserve"> Актуальні питання  дитячої ревматології</t>
  </si>
  <si>
    <t>ВБ 50</t>
  </si>
  <si>
    <t>Сучасна функціональна та лабораторна діагностика в педіатрії</t>
  </si>
  <si>
    <t>ВБ 38</t>
  </si>
  <si>
    <t>Сучасні фізико-хімічні технології в онкології. Реконструктивно-відновлювана онкохірургія</t>
  </si>
  <si>
    <t>ВБ 39</t>
  </si>
  <si>
    <t>Внутрішньотканинна радіотерапія при пухлинах передміхурової та підшлункової залоз, пухлинах головного мозку. Радіохірургічні технології в онкології.</t>
  </si>
  <si>
    <t>ВБ 40</t>
  </si>
  <si>
    <t>Клінічна патологія</t>
  </si>
  <si>
    <t>ВБ 41</t>
  </si>
  <si>
    <t>Розлади, пов'язані з вживанням алкоголю та наркотичних речовин</t>
  </si>
  <si>
    <t>ВБ 42</t>
  </si>
  <si>
    <t>Невідкладна неврологія</t>
  </si>
  <si>
    <t>ВБ 43</t>
  </si>
  <si>
    <t>Основи стоматології</t>
  </si>
  <si>
    <t>ВБ 44</t>
  </si>
  <si>
    <t>Основи вертебрології</t>
  </si>
  <si>
    <t>ВБ 45</t>
  </si>
  <si>
    <t>Акутуальні питання кардіологіі</t>
  </si>
  <si>
    <t>Усього за вибірковим компонентом для 5 курсу (12 кредитів ЄКТС)</t>
  </si>
  <si>
    <t>2.6 Вибіркові компоненти для 6 курсу</t>
  </si>
  <si>
    <t>ВБ 46</t>
  </si>
  <si>
    <t>Основи ультразвукової діагностики в клінічній медицині</t>
  </si>
  <si>
    <t>ВБ 47</t>
  </si>
  <si>
    <t>Торако-лапароскопічні технології в хірургії</t>
  </si>
  <si>
    <t>ВБ 48</t>
  </si>
  <si>
    <t>Клінічна паразитологія та тропічна медицина.</t>
  </si>
  <si>
    <t>Актуальні проблеми ВІЛ-інфекції</t>
  </si>
  <si>
    <t>Дитячі інфекційні хвороби. Невідкладні стани.</t>
  </si>
  <si>
    <t>ВБ 51</t>
  </si>
  <si>
    <t>Сучасні погляди на керовані інфекції у дітей.</t>
  </si>
  <si>
    <t>ВБ 52</t>
  </si>
  <si>
    <t>Актуальні питання дитячої ендокринології</t>
  </si>
  <si>
    <t>ВБ 53</t>
  </si>
  <si>
    <t>Стандарти вакцинації в педіатрії</t>
  </si>
  <si>
    <t>ВБ 54</t>
  </si>
  <si>
    <t>Імунопрофілактика та імунотерапія</t>
  </si>
  <si>
    <t>ВБ 55</t>
  </si>
  <si>
    <t>Інновації в алергології</t>
  </si>
  <si>
    <t>ВБ 56</t>
  </si>
  <si>
    <t>Геріантрія та хоспісна медицина</t>
  </si>
  <si>
    <t>ВБ 57</t>
  </si>
  <si>
    <t>Паліативна медицина</t>
  </si>
  <si>
    <t>ВБ 58</t>
  </si>
  <si>
    <t>Доросла базова та розширена пiдтримка життя</t>
  </si>
  <si>
    <t>ВБ 59</t>
  </si>
  <si>
    <t>Педiатрична базова та розширена пiдтримка життя</t>
  </si>
  <si>
    <t>ВБ 60</t>
  </si>
  <si>
    <t xml:space="preserve">Сучасні особливо небезпечні інфекції </t>
  </si>
  <si>
    <t>ВБ 61</t>
  </si>
  <si>
    <t>Сучасні аспекти коморбідної патології в клініці внутрішньої медицини</t>
  </si>
  <si>
    <t>ВБ 62</t>
  </si>
  <si>
    <t>Сучасні  діагностичні підходи в клініці внутрішньої медицини</t>
  </si>
  <si>
    <t>Усього за вибірковим компонентом для 6 курсу (15кредитів ЄКТС)</t>
  </si>
  <si>
    <r>
      <rPr>
        <sz val="10"/>
        <color rgb="FF000000"/>
        <rFont val="Calibri"/>
      </rPr>
      <t>У</t>
    </r>
    <r>
      <rPr>
        <b/>
        <sz val="10"/>
        <color rgb="FF000000"/>
        <rFont val="Calibri"/>
      </rPr>
      <t>сього за вибірковою частиною</t>
    </r>
  </si>
  <si>
    <t>Загальна кількість</t>
  </si>
  <si>
    <t>Кількість годин на тиждень</t>
  </si>
  <si>
    <t>Кількість оцінок за чотирирівневою шкалою -екзамен</t>
  </si>
  <si>
    <t>Кількість оцінок за чотирирівневою шкалою-діференційований залік</t>
  </si>
  <si>
    <t>Кількість оцінок за дворівневою шкалою</t>
  </si>
  <si>
    <t>Кількість контрольних робіт</t>
  </si>
  <si>
    <t>Кількість історій хвороб</t>
  </si>
  <si>
    <t>Кількість розрахунково-графічних робіт</t>
  </si>
  <si>
    <t>ЗВЕДЕНІ ДАНІ</t>
  </si>
  <si>
    <t>Назва</t>
  </si>
  <si>
    <t>Кількість кредитів ЕСТS</t>
  </si>
  <si>
    <t>Обов'язкові дисципліни, у т.ч. практики</t>
  </si>
  <si>
    <t>Дисципліни за вибором</t>
  </si>
  <si>
    <t>В.о декана факультету</t>
  </si>
  <si>
    <t>Денис ОКЛЕЙ</t>
  </si>
  <si>
    <t>Гарант освітньої програми</t>
  </si>
  <si>
    <t xml:space="preserve">     Євген НІКОЛЕНКО</t>
  </si>
  <si>
    <t>Затверджено Вченою радою університету         протокол № 9  від  "30"  травня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</si>
</sst>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;[Red]\-#,##0&quot;р.&quot;"/>
    <numFmt numFmtId="165" formatCode="0.0"/>
  </numFmts>
  <fonts count="40">
    <font>
      <sz val="11"/>
      <color theme="1"/>
      <name val="Calibri"/>
      <scheme val="minor"/>
    </font>
    <font>
      <sz val="12"/>
      <color theme="1"/>
      <name val="Times New Roman"/>
    </font>
    <font>
      <b/>
      <i/>
      <sz val="11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7"/>
      <color theme="1"/>
      <name val="Times New Roman"/>
    </font>
    <font>
      <b/>
      <u/>
      <sz val="11"/>
      <color theme="1"/>
      <name val="Times New Roman"/>
    </font>
    <font>
      <u/>
      <sz val="9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2"/>
      <color rgb="FF000000"/>
      <name val="Times New Roman"/>
    </font>
    <font>
      <sz val="9"/>
      <color theme="1"/>
      <name val="Times New Roman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sz val="11"/>
      <color rgb="FF000000"/>
      <name val="Calibri"/>
    </font>
    <font>
      <sz val="8"/>
      <color theme="1"/>
      <name val="Times New Roman"/>
    </font>
    <font>
      <sz val="11"/>
      <name val="Calibri"/>
    </font>
    <font>
      <sz val="14"/>
      <color theme="1"/>
      <name val="Arimo"/>
    </font>
    <font>
      <sz val="11"/>
      <color rgb="FF000000"/>
      <name val="Times New Roman"/>
    </font>
    <font>
      <b/>
      <sz val="8"/>
      <color theme="1"/>
      <name val="Times New Roman"/>
    </font>
    <font>
      <sz val="8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8"/>
      <color rgb="FF000000"/>
      <name val="Calibri"/>
    </font>
    <font>
      <sz val="8"/>
      <color rgb="FF000000"/>
      <name val="Times New Roman"/>
    </font>
    <font>
      <sz val="9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sz val="10"/>
      <color rgb="FFFF0000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sz val="10"/>
      <color rgb="FF222222"/>
      <name val="Calibri"/>
    </font>
    <font>
      <b/>
      <sz val="11"/>
      <color rgb="FF000000"/>
      <name val="Calibri"/>
    </font>
    <font>
      <i/>
      <sz val="12"/>
      <color theme="1"/>
      <name val="Times New Roman"/>
    </font>
    <font>
      <u/>
      <sz val="10"/>
      <color theme="1"/>
      <name val="Times New Roman"/>
    </font>
    <font>
      <b/>
      <u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8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6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0" fontId="17" fillId="0" borderId="5" xfId="0" applyFont="1" applyBorder="1"/>
    <xf numFmtId="0" fontId="17" fillId="0" borderId="7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7" xfId="0" applyFont="1" applyBorder="1"/>
    <xf numFmtId="0" fontId="19" fillId="0" borderId="7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4" fillId="0" borderId="16" xfId="0" applyFont="1" applyBorder="1"/>
    <xf numFmtId="0" fontId="24" fillId="0" borderId="17" xfId="0" applyFont="1" applyBorder="1"/>
    <xf numFmtId="0" fontId="24" fillId="0" borderId="0" xfId="0" applyFont="1"/>
    <xf numFmtId="0" fontId="24" fillId="0" borderId="19" xfId="0" applyFont="1" applyBorder="1" applyAlignment="1">
      <alignment horizontal="left" wrapText="1"/>
    </xf>
    <xf numFmtId="0" fontId="25" fillId="0" borderId="31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8" xfId="0" applyFont="1" applyBorder="1" applyAlignment="1">
      <alignment wrapText="1"/>
    </xf>
    <xf numFmtId="0" fontId="27" fillId="0" borderId="48" xfId="0" applyFont="1" applyBorder="1" applyAlignment="1">
      <alignment horizontal="center" wrapText="1"/>
    </xf>
    <xf numFmtId="0" fontId="27" fillId="0" borderId="49" xfId="0" applyFont="1" applyBorder="1" applyAlignment="1">
      <alignment horizontal="center" wrapText="1"/>
    </xf>
    <xf numFmtId="0" fontId="24" fillId="0" borderId="50" xfId="0" applyFont="1" applyBorder="1"/>
    <xf numFmtId="0" fontId="28" fillId="0" borderId="23" xfId="0" applyFont="1" applyBorder="1"/>
    <xf numFmtId="0" fontId="28" fillId="0" borderId="50" xfId="0" applyFont="1" applyBorder="1" applyAlignment="1">
      <alignment horizontal="center" wrapText="1"/>
    </xf>
    <xf numFmtId="0" fontId="28" fillId="0" borderId="50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4" fontId="28" fillId="0" borderId="49" xfId="0" applyNumberFormat="1" applyFont="1" applyBorder="1"/>
    <xf numFmtId="4" fontId="28" fillId="0" borderId="50" xfId="0" applyNumberFormat="1" applyFont="1" applyBorder="1"/>
    <xf numFmtId="4" fontId="28" fillId="0" borderId="50" xfId="0" applyNumberFormat="1" applyFont="1" applyBorder="1" applyAlignment="1">
      <alignment vertical="top"/>
    </xf>
    <xf numFmtId="4" fontId="24" fillId="0" borderId="50" xfId="0" applyNumberFormat="1" applyFont="1" applyBorder="1" applyAlignment="1">
      <alignment vertical="top"/>
    </xf>
    <xf numFmtId="4" fontId="24" fillId="0" borderId="50" xfId="0" applyNumberFormat="1" applyFont="1" applyBorder="1"/>
    <xf numFmtId="4" fontId="24" fillId="0" borderId="22" xfId="0" applyNumberFormat="1" applyFont="1" applyBorder="1"/>
    <xf numFmtId="4" fontId="24" fillId="0" borderId="52" xfId="0" applyNumberFormat="1" applyFont="1" applyBorder="1"/>
    <xf numFmtId="0" fontId="28" fillId="0" borderId="53" xfId="0" applyFont="1" applyBorder="1" applyAlignment="1">
      <alignment horizontal="center" wrapText="1"/>
    </xf>
    <xf numFmtId="0" fontId="28" fillId="0" borderId="54" xfId="0" applyFont="1" applyBorder="1" applyAlignment="1">
      <alignment horizontal="center" wrapText="1"/>
    </xf>
    <xf numFmtId="0" fontId="24" fillId="0" borderId="7" xfId="0" applyFont="1" applyBorder="1"/>
    <xf numFmtId="0" fontId="28" fillId="0" borderId="4" xfId="0" applyFont="1" applyBorder="1"/>
    <xf numFmtId="0" fontId="28" fillId="0" borderId="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4" fontId="28" fillId="0" borderId="7" xfId="0" applyNumberFormat="1" applyFont="1" applyBorder="1"/>
    <xf numFmtId="4" fontId="24" fillId="0" borderId="7" xfId="0" applyNumberFormat="1" applyFont="1" applyBorder="1"/>
    <xf numFmtId="4" fontId="24" fillId="0" borderId="3" xfId="0" applyNumberFormat="1" applyFont="1" applyBorder="1"/>
    <xf numFmtId="4" fontId="24" fillId="0" borderId="40" xfId="0" applyNumberFormat="1" applyFont="1" applyBorder="1"/>
    <xf numFmtId="0" fontId="27" fillId="0" borderId="53" xfId="0" applyFont="1" applyBorder="1" applyAlignment="1">
      <alignment horizontal="center" wrapText="1"/>
    </xf>
    <xf numFmtId="0" fontId="27" fillId="0" borderId="54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4" fontId="28" fillId="0" borderId="7" xfId="0" applyNumberFormat="1" applyFont="1" applyBorder="1" applyAlignment="1">
      <alignment vertical="top"/>
    </xf>
    <xf numFmtId="0" fontId="28" fillId="0" borderId="54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center"/>
    </xf>
    <xf numFmtId="4" fontId="28" fillId="0" borderId="2" xfId="0" applyNumberFormat="1" applyFont="1" applyBorder="1"/>
    <xf numFmtId="4" fontId="24" fillId="0" borderId="0" xfId="0" applyNumberFormat="1" applyFont="1"/>
    <xf numFmtId="4" fontId="24" fillId="0" borderId="2" xfId="0" applyNumberFormat="1" applyFont="1" applyBorder="1"/>
    <xf numFmtId="4" fontId="24" fillId="0" borderId="9" xfId="0" applyNumberFormat="1" applyFont="1" applyBorder="1"/>
    <xf numFmtId="4" fontId="24" fillId="0" borderId="32" xfId="0" applyNumberFormat="1" applyFont="1" applyBorder="1"/>
    <xf numFmtId="0" fontId="24" fillId="0" borderId="3" xfId="0" applyFont="1" applyBorder="1"/>
    <xf numFmtId="0" fontId="28" fillId="0" borderId="7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4" fontId="23" fillId="0" borderId="54" xfId="0" applyNumberFormat="1" applyFont="1" applyBorder="1" applyAlignment="1">
      <alignment horizontal="center"/>
    </xf>
    <xf numFmtId="4" fontId="23" fillId="0" borderId="7" xfId="0" applyNumberFormat="1" applyFont="1" applyBorder="1" applyAlignment="1">
      <alignment horizontal="center"/>
    </xf>
    <xf numFmtId="4" fontId="24" fillId="0" borderId="7" xfId="0" applyNumberFormat="1" applyFont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" fontId="28" fillId="0" borderId="59" xfId="0" applyNumberFormat="1" applyFont="1" applyBorder="1" applyAlignment="1">
      <alignment horizontal="center"/>
    </xf>
    <xf numFmtId="4" fontId="28" fillId="0" borderId="7" xfId="0" applyNumberFormat="1" applyFont="1" applyBorder="1" applyAlignment="1">
      <alignment horizontal="center"/>
    </xf>
    <xf numFmtId="4" fontId="28" fillId="0" borderId="6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0" fontId="24" fillId="0" borderId="54" xfId="0" applyFont="1" applyBorder="1" applyAlignment="1">
      <alignment wrapText="1"/>
    </xf>
    <xf numFmtId="4" fontId="28" fillId="0" borderId="54" xfId="0" applyNumberFormat="1" applyFont="1" applyBorder="1" applyAlignment="1">
      <alignment horizontal="center"/>
    </xf>
    <xf numFmtId="4" fontId="30" fillId="0" borderId="7" xfId="0" applyNumberFormat="1" applyFont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0" fontId="28" fillId="0" borderId="60" xfId="0" applyFont="1" applyBorder="1" applyAlignment="1">
      <alignment horizontal="center" wrapText="1"/>
    </xf>
    <xf numFmtId="0" fontId="28" fillId="0" borderId="42" xfId="0" applyFont="1" applyBorder="1" applyAlignment="1">
      <alignment horizontal="center"/>
    </xf>
    <xf numFmtId="0" fontId="24" fillId="0" borderId="2" xfId="0" applyFont="1" applyBorder="1"/>
    <xf numFmtId="0" fontId="28" fillId="0" borderId="2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8" fillId="0" borderId="31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4" fontId="28" fillId="0" borderId="7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4" fontId="28" fillId="0" borderId="31" xfId="0" applyNumberFormat="1" applyFont="1" applyBorder="1" applyAlignment="1">
      <alignment horizontal="center"/>
    </xf>
    <xf numFmtId="4" fontId="28" fillId="0" borderId="6" xfId="0" applyNumberFormat="1" applyFont="1" applyBorder="1" applyAlignment="1">
      <alignment horizontal="center"/>
    </xf>
    <xf numFmtId="0" fontId="28" fillId="0" borderId="62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4" fontId="28" fillId="0" borderId="54" xfId="0" applyNumberFormat="1" applyFont="1" applyBorder="1" applyAlignment="1">
      <alignment horizontal="center"/>
    </xf>
    <xf numFmtId="0" fontId="24" fillId="0" borderId="7" xfId="0" applyFont="1" applyBorder="1" applyAlignment="1">
      <alignment wrapText="1"/>
    </xf>
    <xf numFmtId="0" fontId="28" fillId="0" borderId="7" xfId="0" applyFont="1" applyBorder="1"/>
    <xf numFmtId="0" fontId="28" fillId="0" borderId="2" xfId="0" applyFont="1" applyBorder="1" applyAlignment="1">
      <alignment horizontal="center" wrapText="1"/>
    </xf>
    <xf numFmtId="4" fontId="28" fillId="0" borderId="42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4" fontId="24" fillId="0" borderId="54" xfId="0" applyNumberFormat="1" applyFont="1" applyBorder="1"/>
    <xf numFmtId="4" fontId="31" fillId="0" borderId="2" xfId="0" applyNumberFormat="1" applyFont="1" applyBorder="1" applyAlignment="1">
      <alignment horizontal="center"/>
    </xf>
    <xf numFmtId="4" fontId="31" fillId="0" borderId="9" xfId="0" applyNumberFormat="1" applyFont="1" applyBorder="1" applyAlignment="1">
      <alignment horizontal="center"/>
    </xf>
    <xf numFmtId="0" fontId="28" fillId="0" borderId="54" xfId="0" applyFont="1" applyBorder="1"/>
    <xf numFmtId="4" fontId="28" fillId="0" borderId="54" xfId="0" applyNumberFormat="1" applyFont="1" applyBorder="1" applyAlignment="1">
      <alignment vertical="top"/>
    </xf>
    <xf numFmtId="4" fontId="28" fillId="0" borderId="40" xfId="0" applyNumberFormat="1" applyFont="1" applyBorder="1" applyAlignment="1">
      <alignment vertical="top"/>
    </xf>
    <xf numFmtId="4" fontId="23" fillId="0" borderId="7" xfId="0" applyNumberFormat="1" applyFont="1" applyBorder="1"/>
    <xf numFmtId="0" fontId="28" fillId="0" borderId="53" xfId="0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4" fontId="24" fillId="0" borderId="7" xfId="0" applyNumberFormat="1" applyFont="1" applyBorder="1" applyAlignment="1"/>
    <xf numFmtId="4" fontId="28" fillId="0" borderId="54" xfId="0" applyNumberFormat="1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24" fillId="0" borderId="7" xfId="0" applyNumberFormat="1" applyFont="1" applyBorder="1" applyAlignment="1">
      <alignment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center"/>
    </xf>
    <xf numFmtId="4" fontId="30" fillId="0" borderId="2" xfId="0" applyNumberFormat="1" applyFont="1" applyBorder="1" applyAlignment="1">
      <alignment horizontal="center"/>
    </xf>
    <xf numFmtId="4" fontId="28" fillId="0" borderId="9" xfId="0" applyNumberFormat="1" applyFont="1" applyBorder="1" applyAlignment="1">
      <alignment horizontal="left"/>
    </xf>
    <xf numFmtId="4" fontId="24" fillId="0" borderId="40" xfId="0" applyNumberFormat="1" applyFont="1" applyBorder="1" applyAlignment="1"/>
    <xf numFmtId="4" fontId="24" fillId="0" borderId="40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4" fontId="24" fillId="0" borderId="5" xfId="0" applyNumberFormat="1" applyFont="1" applyBorder="1"/>
    <xf numFmtId="0" fontId="28" fillId="0" borderId="9" xfId="0" applyFont="1" applyBorder="1" applyAlignment="1">
      <alignment horizontal="center"/>
    </xf>
    <xf numFmtId="0" fontId="27" fillId="0" borderId="7" xfId="0" applyFont="1" applyBorder="1"/>
    <xf numFmtId="0" fontId="27" fillId="0" borderId="1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4" fontId="28" fillId="0" borderId="7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4" fontId="28" fillId="0" borderId="59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4" fontId="31" fillId="0" borderId="7" xfId="0" applyNumberFormat="1" applyFont="1" applyBorder="1"/>
    <xf numFmtId="4" fontId="28" fillId="0" borderId="7" xfId="0" applyNumberFormat="1" applyFont="1" applyBorder="1" applyAlignment="1"/>
    <xf numFmtId="0" fontId="28" fillId="0" borderId="7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/>
    </xf>
    <xf numFmtId="0" fontId="27" fillId="0" borderId="7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 vertical="center"/>
    </xf>
    <xf numFmtId="4" fontId="31" fillId="0" borderId="7" xfId="0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4" fontId="30" fillId="0" borderId="54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center"/>
    </xf>
    <xf numFmtId="4" fontId="28" fillId="0" borderId="9" xfId="0" applyNumberFormat="1" applyFont="1" applyBorder="1" applyAlignment="1">
      <alignment horizontal="center"/>
    </xf>
    <xf numFmtId="0" fontId="32" fillId="0" borderId="64" xfId="0" applyFont="1" applyBorder="1" applyAlignment="1">
      <alignment horizontal="left" wrapText="1"/>
    </xf>
    <xf numFmtId="0" fontId="32" fillId="2" borderId="15" xfId="0" applyFont="1" applyFill="1" applyBorder="1" applyAlignment="1">
      <alignment horizontal="left"/>
    </xf>
    <xf numFmtId="0" fontId="33" fillId="2" borderId="64" xfId="0" applyFont="1" applyFill="1" applyBorder="1"/>
    <xf numFmtId="0" fontId="33" fillId="0" borderId="64" xfId="0" applyFont="1" applyBorder="1"/>
    <xf numFmtId="0" fontId="33" fillId="0" borderId="17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0" borderId="64" xfId="0" applyNumberFormat="1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28" fillId="0" borderId="67" xfId="0" applyFont="1" applyBorder="1" applyAlignment="1">
      <alignment horizontal="center" wrapText="1"/>
    </xf>
    <xf numFmtId="0" fontId="28" fillId="0" borderId="14" xfId="0" applyFont="1" applyBorder="1" applyAlignment="1">
      <alignment horizontal="left"/>
    </xf>
    <xf numFmtId="0" fontId="24" fillId="0" borderId="6" xfId="0" applyFont="1" applyBorder="1"/>
    <xf numFmtId="0" fontId="28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4" fillId="0" borderId="56" xfId="0" applyFont="1" applyBorder="1"/>
    <xf numFmtId="0" fontId="28" fillId="0" borderId="68" xfId="0" applyFont="1" applyBorder="1" applyAlignment="1">
      <alignment horizontal="center" wrapText="1"/>
    </xf>
    <xf numFmtId="0" fontId="28" fillId="0" borderId="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24" fillId="0" borderId="62" xfId="0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0" fontId="24" fillId="0" borderId="53" xfId="0" applyFont="1" applyBorder="1" applyAlignment="1">
      <alignment horizontal="center" wrapText="1"/>
    </xf>
    <xf numFmtId="0" fontId="28" fillId="0" borderId="59" xfId="0" applyFont="1" applyBorder="1" applyAlignment="1">
      <alignment horizontal="left"/>
    </xf>
    <xf numFmtId="0" fontId="27" fillId="0" borderId="13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8" fillId="0" borderId="54" xfId="0" applyFont="1" applyBorder="1" applyAlignment="1">
      <alignment horizontal="left"/>
    </xf>
    <xf numFmtId="0" fontId="24" fillId="0" borderId="14" xfId="0" applyFont="1" applyBorder="1"/>
    <xf numFmtId="0" fontId="24" fillId="0" borderId="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10" fillId="0" borderId="28" xfId="0" applyFont="1" applyBorder="1" applyAlignment="1">
      <alignment wrapText="1"/>
    </xf>
    <xf numFmtId="0" fontId="34" fillId="0" borderId="44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2" fontId="34" fillId="0" borderId="14" xfId="0" applyNumberFormat="1" applyFont="1" applyBorder="1" applyAlignment="1">
      <alignment horizontal="center"/>
    </xf>
    <xf numFmtId="2" fontId="34" fillId="0" borderId="6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29" fillId="0" borderId="60" xfId="0" applyFont="1" applyBorder="1" applyAlignment="1">
      <alignment horizontal="right" wrapText="1"/>
    </xf>
    <xf numFmtId="0" fontId="28" fillId="0" borderId="49" xfId="0" applyFont="1" applyBorder="1" applyAlignment="1">
      <alignment horizontal="left" vertical="center" wrapText="1"/>
    </xf>
    <xf numFmtId="0" fontId="27" fillId="0" borderId="50" xfId="0" applyFont="1" applyBorder="1"/>
    <xf numFmtId="0" fontId="27" fillId="0" borderId="50" xfId="0" applyFont="1" applyBorder="1" applyAlignment="1"/>
    <xf numFmtId="0" fontId="27" fillId="0" borderId="50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0" fontId="24" fillId="0" borderId="40" xfId="0" applyFont="1" applyBorder="1"/>
    <xf numFmtId="0" fontId="28" fillId="0" borderId="12" xfId="0" applyFont="1" applyBorder="1" applyAlignment="1">
      <alignment horizontal="left" vertical="center" wrapText="1"/>
    </xf>
    <xf numFmtId="0" fontId="27" fillId="0" borderId="31" xfId="0" applyFont="1" applyBorder="1"/>
    <xf numFmtId="0" fontId="27" fillId="0" borderId="6" xfId="0" applyFont="1" applyBorder="1" applyAlignment="1"/>
    <xf numFmtId="0" fontId="24" fillId="0" borderId="5" xfId="0" applyFont="1" applyBorder="1" applyAlignment="1">
      <alignment wrapText="1"/>
    </xf>
    <xf numFmtId="0" fontId="24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8" xfId="0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28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10" fillId="0" borderId="69" xfId="0" applyFont="1" applyBorder="1" applyAlignment="1">
      <alignment wrapText="1"/>
    </xf>
    <xf numFmtId="0" fontId="34" fillId="0" borderId="47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29" fillId="0" borderId="53" xfId="0" applyFont="1" applyBorder="1" applyAlignment="1">
      <alignment horizontal="right" wrapText="1"/>
    </xf>
    <xf numFmtId="0" fontId="28" fillId="0" borderId="49" xfId="0" applyFont="1" applyBorder="1" applyAlignment="1">
      <alignment wrapText="1"/>
    </xf>
    <xf numFmtId="0" fontId="28" fillId="0" borderId="50" xfId="0" applyFont="1" applyBorder="1"/>
    <xf numFmtId="0" fontId="24" fillId="0" borderId="7" xfId="0" applyFont="1" applyBorder="1" applyAlignment="1"/>
    <xf numFmtId="0" fontId="28" fillId="0" borderId="40" xfId="0" applyFont="1" applyBorder="1" applyAlignment="1">
      <alignment horizontal="center"/>
    </xf>
    <xf numFmtId="0" fontId="28" fillId="0" borderId="59" xfId="0" applyFont="1" applyBorder="1" applyAlignment="1">
      <alignment wrapText="1"/>
    </xf>
    <xf numFmtId="0" fontId="24" fillId="0" borderId="59" xfId="0" applyFont="1" applyBorder="1" applyAlignment="1">
      <alignment wrapText="1"/>
    </xf>
    <xf numFmtId="0" fontId="31" fillId="0" borderId="6" xfId="0" applyFont="1" applyBorder="1"/>
    <xf numFmtId="0" fontId="28" fillId="0" borderId="62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165" fontId="28" fillId="0" borderId="6" xfId="0" applyNumberFormat="1" applyFont="1" applyBorder="1"/>
    <xf numFmtId="0" fontId="28" fillId="0" borderId="70" xfId="0" applyFont="1" applyBorder="1" applyAlignment="1">
      <alignment horizontal="center" wrapText="1"/>
    </xf>
    <xf numFmtId="0" fontId="28" fillId="0" borderId="5" xfId="0" applyFont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53" xfId="0" applyFont="1" applyBorder="1" applyAlignment="1">
      <alignment wrapText="1"/>
    </xf>
    <xf numFmtId="0" fontId="28" fillId="0" borderId="5" xfId="0" applyFont="1" applyBorder="1" applyAlignment="1">
      <alignment horizontal="center" vertical="center"/>
    </xf>
    <xf numFmtId="0" fontId="29" fillId="0" borderId="48" xfId="0" applyFont="1" applyBorder="1" applyAlignment="1">
      <alignment wrapText="1"/>
    </xf>
    <xf numFmtId="0" fontId="24" fillId="0" borderId="71" xfId="0" applyFont="1" applyBorder="1" applyAlignment="1">
      <alignment horizontal="center" wrapText="1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wrapText="1"/>
    </xf>
    <xf numFmtId="0" fontId="28" fillId="0" borderId="74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165" fontId="28" fillId="0" borderId="50" xfId="0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0" fontId="28" fillId="0" borderId="59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wrapText="1"/>
    </xf>
    <xf numFmtId="0" fontId="27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165" fontId="28" fillId="0" borderId="3" xfId="0" applyNumberFormat="1" applyFont="1" applyBorder="1" applyAlignment="1">
      <alignment horizontal="center"/>
    </xf>
    <xf numFmtId="165" fontId="28" fillId="0" borderId="3" xfId="0" applyNumberFormat="1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left"/>
    </xf>
    <xf numFmtId="2" fontId="28" fillId="0" borderId="3" xfId="0" applyNumberFormat="1" applyFont="1" applyBorder="1" applyAlignment="1">
      <alignment horizontal="left"/>
    </xf>
    <xf numFmtId="0" fontId="10" fillId="0" borderId="64" xfId="0" applyFont="1" applyBorder="1" applyAlignment="1">
      <alignment wrapText="1"/>
    </xf>
    <xf numFmtId="0" fontId="28" fillId="0" borderId="27" xfId="0" applyFont="1" applyBorder="1" applyAlignment="1">
      <alignment horizontal="center" wrapText="1"/>
    </xf>
    <xf numFmtId="0" fontId="28" fillId="0" borderId="30" xfId="0" applyFont="1" applyBorder="1" applyAlignment="1">
      <alignment wrapText="1"/>
    </xf>
    <xf numFmtId="0" fontId="24" fillId="0" borderId="31" xfId="0" applyFont="1" applyBorder="1"/>
    <xf numFmtId="0" fontId="28" fillId="0" borderId="31" xfId="0" applyFont="1" applyBorder="1"/>
    <xf numFmtId="2" fontId="28" fillId="0" borderId="6" xfId="0" applyNumberFormat="1" applyFont="1" applyBorder="1" applyAlignment="1">
      <alignment horizontal="center"/>
    </xf>
    <xf numFmtId="0" fontId="28" fillId="0" borderId="42" xfId="0" applyFont="1" applyBorder="1" applyAlignment="1">
      <alignment wrapText="1"/>
    </xf>
    <xf numFmtId="0" fontId="27" fillId="0" borderId="2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2" fontId="28" fillId="0" borderId="9" xfId="0" applyNumberFormat="1" applyFont="1" applyBorder="1" applyAlignment="1">
      <alignment horizontal="left"/>
    </xf>
    <xf numFmtId="165" fontId="24" fillId="0" borderId="7" xfId="0" applyNumberFormat="1" applyFont="1" applyBorder="1"/>
    <xf numFmtId="2" fontId="24" fillId="0" borderId="7" xfId="0" applyNumberFormat="1" applyFont="1" applyBorder="1" applyAlignment="1"/>
    <xf numFmtId="0" fontId="28" fillId="0" borderId="60" xfId="0" applyFont="1" applyBorder="1" applyAlignment="1">
      <alignment wrapText="1"/>
    </xf>
    <xf numFmtId="2" fontId="24" fillId="0" borderId="7" xfId="0" applyNumberFormat="1" applyFont="1" applyBorder="1"/>
    <xf numFmtId="0" fontId="34" fillId="0" borderId="60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29" fillId="0" borderId="3" xfId="0" applyFont="1" applyBorder="1" applyAlignment="1">
      <alignment wrapText="1"/>
    </xf>
    <xf numFmtId="0" fontId="28" fillId="0" borderId="78" xfId="0" applyFont="1" applyBorder="1" applyAlignment="1">
      <alignment horizontal="center"/>
    </xf>
    <xf numFmtId="2" fontId="28" fillId="0" borderId="50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 wrapText="1"/>
    </xf>
    <xf numFmtId="2" fontId="28" fillId="0" borderId="6" xfId="0" applyNumberFormat="1" applyFont="1" applyBorder="1" applyAlignment="1">
      <alignment horizontal="center"/>
    </xf>
    <xf numFmtId="0" fontId="24" fillId="0" borderId="70" xfId="0" applyFont="1" applyBorder="1" applyAlignment="1">
      <alignment horizontal="center" wrapText="1"/>
    </xf>
    <xf numFmtId="0" fontId="24" fillId="0" borderId="42" xfId="0" applyFont="1" applyBorder="1" applyAlignment="1">
      <alignment wrapText="1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60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/>
    </xf>
    <xf numFmtId="0" fontId="28" fillId="0" borderId="53" xfId="0" applyFont="1" applyBorder="1" applyAlignment="1">
      <alignment horizontal="center" vertical="center" wrapText="1"/>
    </xf>
    <xf numFmtId="165" fontId="31" fillId="0" borderId="7" xfId="0" applyNumberFormat="1" applyFont="1" applyBorder="1" applyAlignment="1">
      <alignment horizontal="center"/>
    </xf>
    <xf numFmtId="0" fontId="35" fillId="3" borderId="79" xfId="0" applyFont="1" applyFill="1" applyBorder="1" applyAlignment="1">
      <alignment horizontal="center" wrapText="1"/>
    </xf>
    <xf numFmtId="0" fontId="35" fillId="3" borderId="54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/>
    </xf>
    <xf numFmtId="2" fontId="34" fillId="0" borderId="44" xfId="0" applyNumberFormat="1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64" xfId="0" applyFont="1" applyBorder="1"/>
    <xf numFmtId="0" fontId="24" fillId="0" borderId="17" xfId="0" applyFont="1" applyBorder="1" applyAlignment="1">
      <alignment horizontal="center"/>
    </xf>
    <xf numFmtId="165" fontId="23" fillId="0" borderId="64" xfId="0" applyNumberFormat="1" applyFont="1" applyBorder="1" applyAlignment="1">
      <alignment horizontal="center"/>
    </xf>
    <xf numFmtId="2" fontId="23" fillId="0" borderId="64" xfId="0" applyNumberFormat="1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165" fontId="23" fillId="0" borderId="14" xfId="0" applyNumberFormat="1" applyFont="1" applyBorder="1"/>
    <xf numFmtId="2" fontId="36" fillId="0" borderId="14" xfId="0" applyNumberFormat="1" applyFont="1" applyBorder="1" applyAlignment="1">
      <alignment shrinkToFit="1"/>
    </xf>
    <xf numFmtId="2" fontId="36" fillId="0" borderId="50" xfId="0" applyNumberFormat="1" applyFont="1" applyBorder="1" applyAlignment="1">
      <alignment shrinkToFit="1"/>
    </xf>
    <xf numFmtId="2" fontId="24" fillId="0" borderId="0" xfId="0" applyNumberFormat="1" applyFont="1"/>
    <xf numFmtId="2" fontId="36" fillId="0" borderId="6" xfId="0" applyNumberFormat="1" applyFont="1" applyBorder="1" applyAlignment="1">
      <alignment shrinkToFit="1"/>
    </xf>
    <xf numFmtId="0" fontId="27" fillId="0" borderId="7" xfId="0" applyFont="1" applyBorder="1" applyAlignment="1"/>
    <xf numFmtId="0" fontId="28" fillId="0" borderId="7" xfId="0" applyFont="1" applyBorder="1" applyAlignment="1"/>
    <xf numFmtId="0" fontId="22" fillId="0" borderId="0" xfId="0" applyFo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8" fillId="0" borderId="4" xfId="0" applyFont="1" applyBorder="1"/>
    <xf numFmtId="0" fontId="18" fillId="0" borderId="5" xfId="0" applyFont="1" applyBorder="1"/>
    <xf numFmtId="0" fontId="17" fillId="0" borderId="9" xfId="0" applyFont="1" applyBorder="1" applyAlignment="1">
      <alignment horizontal="center" vertical="center" wrapText="1"/>
    </xf>
    <xf numFmtId="0" fontId="18" fillId="0" borderId="8" xfId="0" applyFont="1" applyBorder="1"/>
    <xf numFmtId="0" fontId="18" fillId="0" borderId="10" xfId="0" applyFont="1" applyBorder="1"/>
    <xf numFmtId="0" fontId="18" fillId="0" borderId="13" xfId="0" applyFont="1" applyBorder="1"/>
    <xf numFmtId="0" fontId="18" fillId="0" borderId="1" xfId="0" applyFont="1" applyBorder="1"/>
    <xf numFmtId="0" fontId="18" fillId="0" borderId="14" xfId="0" applyFont="1" applyBorder="1"/>
    <xf numFmtId="0" fontId="17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8" fillId="0" borderId="12" xfId="0" applyFont="1" applyBorder="1"/>
    <xf numFmtId="0" fontId="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0" xfId="0" applyFont="1"/>
    <xf numFmtId="0" fontId="3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textRotation="90"/>
    </xf>
    <xf numFmtId="0" fontId="18" fillId="0" borderId="6" xfId="0" applyFont="1" applyBorder="1"/>
    <xf numFmtId="0" fontId="3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18" fillId="0" borderId="27" xfId="0" applyFont="1" applyBorder="1"/>
    <xf numFmtId="0" fontId="18" fillId="0" borderId="28" xfId="0" applyFont="1" applyBorder="1"/>
    <xf numFmtId="0" fontId="25" fillId="0" borderId="19" xfId="0" applyFont="1" applyBorder="1" applyAlignment="1">
      <alignment horizontal="center" vertical="center" textRotation="90" wrapText="1"/>
    </xf>
    <xf numFmtId="0" fontId="18" fillId="0" borderId="34" xfId="0" applyFont="1" applyBorder="1"/>
    <xf numFmtId="0" fontId="25" fillId="0" borderId="35" xfId="0" applyFont="1" applyBorder="1" applyAlignment="1">
      <alignment horizontal="center" vertical="center" textRotation="90" wrapText="1"/>
    </xf>
    <xf numFmtId="0" fontId="18" fillId="0" borderId="11" xfId="0" applyFont="1" applyBorder="1"/>
    <xf numFmtId="0" fontId="18" fillId="0" borderId="45" xfId="0" applyFont="1" applyBorder="1"/>
    <xf numFmtId="0" fontId="25" fillId="0" borderId="36" xfId="0" applyFont="1" applyBorder="1" applyAlignment="1">
      <alignment horizontal="center" vertical="center" textRotation="90" wrapText="1"/>
    </xf>
    <xf numFmtId="0" fontId="18" fillId="0" borderId="31" xfId="0" applyFont="1" applyBorder="1"/>
    <xf numFmtId="0" fontId="18" fillId="0" borderId="44" xfId="0" applyFont="1" applyBorder="1"/>
    <xf numFmtId="0" fontId="18" fillId="0" borderId="43" xfId="0" applyFont="1" applyBorder="1"/>
    <xf numFmtId="0" fontId="25" fillId="0" borderId="3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/>
    </xf>
    <xf numFmtId="0" fontId="18" fillId="0" borderId="38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8" fillId="0" borderId="46" xfId="0" applyFont="1" applyBorder="1"/>
    <xf numFmtId="0" fontId="26" fillId="0" borderId="35" xfId="0" applyFont="1" applyBorder="1" applyAlignment="1">
      <alignment horizontal="center" wrapText="1"/>
    </xf>
    <xf numFmtId="0" fontId="18" fillId="0" borderId="25" xfId="0" applyFont="1" applyBorder="1"/>
    <xf numFmtId="0" fontId="18" fillId="0" borderId="39" xfId="0" applyFont="1" applyBorder="1"/>
    <xf numFmtId="0" fontId="26" fillId="0" borderId="2" xfId="0" applyFont="1" applyBorder="1" applyAlignment="1">
      <alignment horizontal="left" vertical="center" textRotation="90" wrapText="1"/>
    </xf>
    <xf numFmtId="0" fontId="25" fillId="0" borderId="3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textRotation="90"/>
    </xf>
    <xf numFmtId="0" fontId="18" fillId="0" borderId="37" xfId="0" applyFont="1" applyBorder="1"/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/>
    </xf>
    <xf numFmtId="0" fontId="18" fillId="0" borderId="16" xfId="0" applyFont="1" applyBorder="1"/>
    <xf numFmtId="0" fontId="22" fillId="0" borderId="18" xfId="0" applyFont="1" applyBorder="1" applyAlignment="1">
      <alignment horizontal="center" textRotation="90"/>
    </xf>
    <xf numFmtId="0" fontId="18" fillId="0" borderId="26" xfId="0" applyFont="1" applyBorder="1"/>
    <xf numFmtId="0" fontId="25" fillId="0" borderId="19" xfId="0" applyFont="1" applyBorder="1" applyAlignment="1">
      <alignment horizontal="center" vertical="center"/>
    </xf>
    <xf numFmtId="0" fontId="18" fillId="0" borderId="20" xfId="0" applyFont="1" applyBorder="1"/>
    <xf numFmtId="0" fontId="18" fillId="0" borderId="29" xfId="0" applyFont="1" applyBorder="1"/>
    <xf numFmtId="0" fontId="24" fillId="0" borderId="22" xfId="0" applyFont="1" applyBorder="1" applyAlignment="1">
      <alignment horizontal="center"/>
    </xf>
    <xf numFmtId="0" fontId="18" fillId="0" borderId="23" xfId="0" applyFont="1" applyBorder="1"/>
    <xf numFmtId="0" fontId="18" fillId="0" borderId="24" xfId="0" applyFont="1" applyBorder="1"/>
    <xf numFmtId="0" fontId="22" fillId="0" borderId="2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33" xfId="0" applyFont="1" applyBorder="1"/>
    <xf numFmtId="0" fontId="26" fillId="0" borderId="37" xfId="0" applyFont="1" applyBorder="1" applyAlignment="1">
      <alignment horizontal="center" vertical="center" textRotation="90" wrapText="1"/>
    </xf>
    <xf numFmtId="0" fontId="18" fillId="0" borderId="17" xfId="0" applyFont="1" applyBorder="1"/>
    <xf numFmtId="0" fontId="34" fillId="0" borderId="28" xfId="0" applyFont="1" applyBorder="1" applyAlignment="1">
      <alignment horizontal="center"/>
    </xf>
    <xf numFmtId="0" fontId="18" fillId="0" borderId="66" xfId="0" applyFont="1" applyBorder="1"/>
    <xf numFmtId="0" fontId="34" fillId="0" borderId="15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24" fillId="0" borderId="8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18" fillId="0" borderId="41" xfId="0" applyFont="1" applyBorder="1"/>
    <xf numFmtId="0" fontId="25" fillId="0" borderId="42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/>
    </xf>
    <xf numFmtId="0" fontId="18" fillId="0" borderId="47" xfId="0" applyFont="1" applyBorder="1"/>
    <xf numFmtId="0" fontId="25" fillId="0" borderId="21" xfId="0" applyFont="1" applyFill="1" applyBorder="1" applyAlignment="1">
      <alignment horizontal="center" vertical="center" textRotation="90"/>
    </xf>
    <xf numFmtId="0" fontId="18" fillId="0" borderId="30" xfId="0" applyFont="1" applyFill="1" applyBorder="1"/>
    <xf numFmtId="0" fontId="18" fillId="0" borderId="43" xfId="0" applyFont="1" applyFill="1" applyBorder="1"/>
    <xf numFmtId="0" fontId="28" fillId="0" borderId="51" xfId="0" applyFont="1" applyFill="1" applyBorder="1" applyAlignment="1">
      <alignment horizontal="center"/>
    </xf>
    <xf numFmtId="0" fontId="28" fillId="0" borderId="55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58" xfId="0" applyFont="1" applyFill="1" applyBorder="1" applyAlignment="1">
      <alignment horizontal="center"/>
    </xf>
    <xf numFmtId="0" fontId="28" fillId="0" borderId="61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 vertical="center"/>
    </xf>
    <xf numFmtId="165" fontId="28" fillId="0" borderId="5" xfId="0" applyNumberFormat="1" applyFont="1" applyFill="1" applyBorder="1" applyAlignment="1">
      <alignment horizontal="center"/>
    </xf>
    <xf numFmtId="165" fontId="28" fillId="0" borderId="55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3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/>
    </xf>
    <xf numFmtId="0" fontId="28" fillId="0" borderId="31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34" fillId="0" borderId="44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65" fontId="34" fillId="0" borderId="44" xfId="0" applyNumberFormat="1" applyFont="1" applyFill="1" applyBorder="1" applyAlignment="1">
      <alignment horizontal="center" wrapText="1"/>
    </xf>
    <xf numFmtId="165" fontId="23" fillId="0" borderId="64" xfId="0" applyNumberFormat="1" applyFont="1" applyFill="1" applyBorder="1" applyAlignment="1">
      <alignment horizontal="center"/>
    </xf>
    <xf numFmtId="165" fontId="23" fillId="0" borderId="50" xfId="0" applyNumberFormat="1" applyFont="1" applyFill="1" applyBorder="1"/>
    <xf numFmtId="0" fontId="24" fillId="0" borderId="0" xfId="0" applyFont="1" applyFill="1"/>
    <xf numFmtId="0" fontId="0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abSelected="1" zoomScaleNormal="100" workbookViewId="0">
      <selection activeCell="A2" sqref="A2:I2"/>
    </sheetView>
  </sheetViews>
  <sheetFormatPr defaultColWidth="14.42578125" defaultRowHeight="15" customHeight="1"/>
  <cols>
    <col min="1" max="4" width="2.7109375" customWidth="1"/>
    <col min="5" max="5" width="2.5703125" customWidth="1"/>
    <col min="6" max="6" width="2.7109375" customWidth="1"/>
    <col min="7" max="7" width="2.28515625" customWidth="1"/>
    <col min="8" max="10" width="2.7109375" customWidth="1"/>
    <col min="11" max="11" width="3.85546875" customWidth="1"/>
    <col min="12" max="25" width="2.7109375" customWidth="1"/>
    <col min="26" max="26" width="2.85546875" customWidth="1"/>
    <col min="27" max="27" width="2.7109375" customWidth="1"/>
    <col min="28" max="28" width="3" customWidth="1"/>
    <col min="29" max="30" width="2.5703125" customWidth="1"/>
    <col min="31" max="31" width="2.28515625" customWidth="1"/>
    <col min="32" max="33" width="2.5703125" customWidth="1"/>
    <col min="34" max="34" width="3" customWidth="1"/>
    <col min="35" max="35" width="2.7109375" customWidth="1"/>
    <col min="36" max="36" width="2.28515625" customWidth="1"/>
    <col min="37" max="37" width="2.85546875" customWidth="1"/>
    <col min="38" max="38" width="2.28515625" customWidth="1"/>
    <col min="39" max="39" width="2.5703125" customWidth="1"/>
    <col min="40" max="40" width="2.7109375" customWidth="1"/>
    <col min="41" max="41" width="2.85546875" customWidth="1"/>
    <col min="42" max="43" width="2.7109375" customWidth="1"/>
    <col min="44" max="44" width="2.85546875" customWidth="1"/>
    <col min="45" max="45" width="2.7109375" customWidth="1"/>
    <col min="46" max="46" width="2.5703125" customWidth="1"/>
    <col min="47" max="47" width="2.7109375" customWidth="1"/>
    <col min="48" max="49" width="2.28515625" customWidth="1"/>
    <col min="50" max="50" width="2.85546875" customWidth="1"/>
    <col min="51" max="52" width="2.7109375" customWidth="1"/>
    <col min="53" max="53" width="2.28515625" customWidth="1"/>
    <col min="54" max="54" width="2.28515625" hidden="1" customWidth="1"/>
  </cols>
  <sheetData>
    <row r="1" spans="1:54" ht="15.75" customHeight="1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AT1" s="1"/>
    </row>
    <row r="2" spans="1:54">
      <c r="A2" s="337" t="s">
        <v>1</v>
      </c>
      <c r="B2" s="336"/>
      <c r="C2" s="336"/>
      <c r="D2" s="336"/>
      <c r="E2" s="336"/>
      <c r="F2" s="336"/>
      <c r="G2" s="336"/>
      <c r="H2" s="336"/>
      <c r="I2" s="336"/>
      <c r="J2" s="2"/>
      <c r="K2" s="2"/>
      <c r="L2" s="338" t="s">
        <v>2</v>
      </c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2"/>
      <c r="AM2" s="339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</row>
    <row r="3" spans="1:54" ht="11.25" customHeight="1">
      <c r="A3" s="3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340" t="s">
        <v>3</v>
      </c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2"/>
      <c r="AM3" s="341" t="s">
        <v>4</v>
      </c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</row>
    <row r="4" spans="1:54">
      <c r="J4" s="2"/>
      <c r="K4" s="2"/>
      <c r="L4" s="343" t="s">
        <v>5</v>
      </c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2"/>
      <c r="AM4" s="341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</row>
    <row r="5" spans="1:54" ht="11.25" customHeight="1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2"/>
      <c r="L5" s="340" t="s">
        <v>7</v>
      </c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7"/>
      <c r="AM5" s="344" t="s">
        <v>8</v>
      </c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</row>
    <row r="6" spans="1:54" ht="12.75" customHeight="1">
      <c r="A6" s="8" t="s">
        <v>9</v>
      </c>
      <c r="B6" s="8"/>
      <c r="C6" s="8"/>
      <c r="D6" s="8"/>
      <c r="E6" s="8"/>
      <c r="F6" s="8"/>
      <c r="G6" s="345">
        <v>2022</v>
      </c>
      <c r="H6" s="336"/>
      <c r="I6" s="336"/>
      <c r="J6" s="336"/>
      <c r="K6" s="9"/>
      <c r="L6" s="2"/>
      <c r="M6" s="340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2"/>
    </row>
    <row r="7" spans="1:54" ht="22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46" t="s">
        <v>10</v>
      </c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2"/>
      <c r="AM7" s="342" t="s">
        <v>11</v>
      </c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</row>
    <row r="8" spans="1:54" ht="10.5" customHeight="1">
      <c r="L8" s="340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2"/>
      <c r="AM8" s="6" t="s">
        <v>12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4" ht="15.75" customHeight="1"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2"/>
      <c r="AM9" s="337" t="s">
        <v>13</v>
      </c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</row>
    <row r="10" spans="1:54" ht="15.75" customHeight="1">
      <c r="A10" s="9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3"/>
      <c r="N10" s="3"/>
      <c r="O10" s="3"/>
      <c r="P10" s="3"/>
      <c r="Q10" s="3"/>
      <c r="R10" s="3"/>
      <c r="S10" s="9"/>
      <c r="T10" s="9"/>
      <c r="U10" s="9"/>
      <c r="V10" s="9"/>
      <c r="W10" s="9"/>
      <c r="X10" s="10"/>
      <c r="Y10" s="11"/>
      <c r="Z10" s="11"/>
      <c r="AA10" s="11"/>
      <c r="AB10" s="11"/>
      <c r="AC10" s="11"/>
      <c r="AD10" s="11"/>
      <c r="AE10" s="11"/>
      <c r="AF10" s="12"/>
      <c r="AG10" s="11"/>
      <c r="AH10" s="11"/>
      <c r="AI10" s="11"/>
      <c r="AJ10" s="11"/>
      <c r="AK10" s="11"/>
      <c r="AL10" s="11"/>
      <c r="AM10" s="11"/>
      <c r="AN10" s="11"/>
      <c r="AO10" s="11"/>
      <c r="AR10" s="9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4" ht="4.5" customHeight="1">
      <c r="A11" s="9"/>
      <c r="B11" s="14"/>
      <c r="C11" s="14"/>
      <c r="D11" s="14"/>
      <c r="E11" s="14"/>
      <c r="F11" s="14"/>
      <c r="G11" s="9"/>
      <c r="H11" s="9"/>
      <c r="I11" s="9"/>
      <c r="J11" s="9"/>
      <c r="K11" s="9"/>
      <c r="L11" s="371"/>
      <c r="M11" s="336"/>
      <c r="N11" s="336"/>
      <c r="O11" s="336"/>
      <c r="P11" s="336"/>
      <c r="Q11" s="336"/>
      <c r="R11" s="336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54" ht="15.75" customHeight="1">
      <c r="A12" s="372" t="s">
        <v>15</v>
      </c>
      <c r="B12" s="336"/>
      <c r="C12" s="336"/>
      <c r="D12" s="336"/>
      <c r="E12" s="336"/>
      <c r="F12" s="336"/>
      <c r="G12" s="336"/>
      <c r="H12" s="16" t="s">
        <v>16</v>
      </c>
      <c r="I12" s="16"/>
      <c r="J12" s="16"/>
      <c r="K12" s="16"/>
      <c r="L12" s="16"/>
      <c r="M12" s="16"/>
      <c r="N12" s="16"/>
      <c r="AF12" s="17"/>
      <c r="AG12" s="17"/>
      <c r="AH12" s="17"/>
      <c r="AI12" s="17"/>
      <c r="AJ12" s="17"/>
      <c r="AK12" s="17"/>
      <c r="AL12" s="2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</row>
    <row r="13" spans="1:54" ht="18" customHeight="1">
      <c r="A13" s="12" t="s">
        <v>17</v>
      </c>
      <c r="B13" s="12"/>
      <c r="C13" s="12"/>
      <c r="D13" s="12"/>
      <c r="E13" s="12"/>
      <c r="F13" s="12"/>
      <c r="G13" s="12"/>
      <c r="H13" s="4"/>
      <c r="I13" s="4"/>
      <c r="J13" s="4"/>
      <c r="K13" s="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7"/>
      <c r="AD13" s="17"/>
      <c r="AG13" s="17"/>
      <c r="AH13" s="17"/>
      <c r="AI13" s="17"/>
      <c r="AJ13" s="17"/>
      <c r="AK13" s="17"/>
      <c r="AL13" s="2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1"/>
    </row>
    <row r="14" spans="1:54" ht="15.75" customHeight="1">
      <c r="A14" s="371"/>
      <c r="B14" s="336"/>
      <c r="C14" s="336"/>
      <c r="D14" s="336"/>
      <c r="E14" s="336"/>
      <c r="F14" s="336"/>
      <c r="G14" s="336"/>
      <c r="H14" s="3"/>
      <c r="I14" s="3"/>
      <c r="J14" s="3"/>
      <c r="K14" s="3"/>
      <c r="S14" s="3"/>
      <c r="T14" s="9"/>
      <c r="U14" s="9"/>
      <c r="V14" s="9"/>
      <c r="W14" s="9"/>
      <c r="X14" s="9"/>
      <c r="Y14" s="9"/>
      <c r="Z14" s="9"/>
      <c r="AA14" s="9"/>
      <c r="AB14" s="9"/>
      <c r="AC14" s="9"/>
      <c r="AD14" s="3"/>
      <c r="AE14" s="3"/>
      <c r="AF14" s="3"/>
      <c r="AG14" s="3"/>
      <c r="AH14" s="3"/>
      <c r="AI14" s="3"/>
      <c r="AJ14" s="3"/>
      <c r="AK14" s="3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4" ht="15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372" t="s">
        <v>18</v>
      </c>
      <c r="M15" s="336"/>
      <c r="N15" s="336"/>
      <c r="O15" s="336"/>
      <c r="P15" s="336"/>
      <c r="Q15" s="336"/>
      <c r="R15" s="336"/>
      <c r="S15" s="20"/>
      <c r="T15" s="21" t="s">
        <v>19</v>
      </c>
      <c r="U15" s="21"/>
      <c r="V15" s="21"/>
      <c r="W15" s="19"/>
      <c r="X15" s="19"/>
      <c r="Y15" s="19"/>
      <c r="Z15" s="19"/>
      <c r="AA15" s="19"/>
      <c r="AB15" s="19"/>
      <c r="AC15" s="19"/>
      <c r="AD15" s="17"/>
      <c r="AE15" s="17"/>
      <c r="AF15" s="17"/>
      <c r="AG15" s="17"/>
      <c r="AH15" s="17"/>
      <c r="AI15" s="17"/>
      <c r="AJ15" s="17"/>
      <c r="AK15" s="17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4">
      <c r="A16" s="373" t="s">
        <v>20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</row>
    <row r="17" spans="1:54">
      <c r="A17" s="374" t="s">
        <v>21</v>
      </c>
      <c r="B17" s="347" t="s">
        <v>22</v>
      </c>
      <c r="C17" s="348"/>
      <c r="D17" s="348"/>
      <c r="E17" s="349"/>
      <c r="F17" s="347" t="s">
        <v>23</v>
      </c>
      <c r="G17" s="348"/>
      <c r="H17" s="348"/>
      <c r="I17" s="349"/>
      <c r="J17" s="347" t="s">
        <v>24</v>
      </c>
      <c r="K17" s="348"/>
      <c r="L17" s="348"/>
      <c r="M17" s="348"/>
      <c r="N17" s="349"/>
      <c r="O17" s="347" t="s">
        <v>25</v>
      </c>
      <c r="P17" s="348"/>
      <c r="Q17" s="348"/>
      <c r="R17" s="349"/>
      <c r="S17" s="347" t="s">
        <v>26</v>
      </c>
      <c r="T17" s="348"/>
      <c r="U17" s="348"/>
      <c r="V17" s="348"/>
      <c r="W17" s="349"/>
      <c r="X17" s="347" t="s">
        <v>27</v>
      </c>
      <c r="Y17" s="348"/>
      <c r="Z17" s="348"/>
      <c r="AA17" s="349"/>
      <c r="AB17" s="347" t="s">
        <v>28</v>
      </c>
      <c r="AC17" s="348"/>
      <c r="AD17" s="348"/>
      <c r="AE17" s="349"/>
      <c r="AF17" s="347" t="s">
        <v>29</v>
      </c>
      <c r="AG17" s="348"/>
      <c r="AH17" s="348"/>
      <c r="AI17" s="349"/>
      <c r="AJ17" s="347" t="s">
        <v>30</v>
      </c>
      <c r="AK17" s="348"/>
      <c r="AL17" s="348"/>
      <c r="AM17" s="348"/>
      <c r="AN17" s="349"/>
      <c r="AO17" s="347" t="s">
        <v>31</v>
      </c>
      <c r="AP17" s="348"/>
      <c r="AQ17" s="348"/>
      <c r="AR17" s="349"/>
      <c r="AS17" s="347" t="s">
        <v>32</v>
      </c>
      <c r="AT17" s="348"/>
      <c r="AU17" s="348"/>
      <c r="AV17" s="348"/>
      <c r="AW17" s="349"/>
      <c r="AX17" s="347" t="s">
        <v>33</v>
      </c>
      <c r="AY17" s="348"/>
      <c r="AZ17" s="348"/>
      <c r="BA17" s="349"/>
      <c r="BB17" s="22"/>
    </row>
    <row r="18" spans="1:54" ht="18" customHeight="1">
      <c r="A18" s="375"/>
      <c r="B18" s="23">
        <v>1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>
        <v>13</v>
      </c>
      <c r="O18" s="23">
        <v>14</v>
      </c>
      <c r="P18" s="23">
        <v>15</v>
      </c>
      <c r="Q18" s="23">
        <v>16</v>
      </c>
      <c r="R18" s="23">
        <v>17</v>
      </c>
      <c r="S18" s="23">
        <v>18</v>
      </c>
      <c r="T18" s="23">
        <v>19</v>
      </c>
      <c r="U18" s="23">
        <v>20</v>
      </c>
      <c r="V18" s="23">
        <v>21</v>
      </c>
      <c r="W18" s="23">
        <v>22</v>
      </c>
      <c r="X18" s="23">
        <v>23</v>
      </c>
      <c r="Y18" s="23">
        <v>24</v>
      </c>
      <c r="Z18" s="23">
        <v>25</v>
      </c>
      <c r="AA18" s="23">
        <v>26</v>
      </c>
      <c r="AB18" s="23">
        <v>27</v>
      </c>
      <c r="AC18" s="23">
        <v>28</v>
      </c>
      <c r="AD18" s="23">
        <v>29</v>
      </c>
      <c r="AE18" s="23">
        <v>30</v>
      </c>
      <c r="AF18" s="23">
        <v>31</v>
      </c>
      <c r="AG18" s="23">
        <v>32</v>
      </c>
      <c r="AH18" s="23">
        <v>33</v>
      </c>
      <c r="AI18" s="23">
        <v>34</v>
      </c>
      <c r="AJ18" s="23">
        <v>35</v>
      </c>
      <c r="AK18" s="23">
        <v>36</v>
      </c>
      <c r="AL18" s="23">
        <v>37</v>
      </c>
      <c r="AM18" s="23">
        <v>38</v>
      </c>
      <c r="AN18" s="23">
        <v>39</v>
      </c>
      <c r="AO18" s="23">
        <v>40</v>
      </c>
      <c r="AP18" s="23">
        <v>41</v>
      </c>
      <c r="AQ18" s="23">
        <v>42</v>
      </c>
      <c r="AR18" s="23">
        <v>43</v>
      </c>
      <c r="AS18" s="23">
        <v>44</v>
      </c>
      <c r="AT18" s="23">
        <v>45</v>
      </c>
      <c r="AU18" s="23">
        <v>46</v>
      </c>
      <c r="AV18" s="23">
        <v>47</v>
      </c>
      <c r="AW18" s="23">
        <v>48</v>
      </c>
      <c r="AX18" s="23">
        <v>49</v>
      </c>
      <c r="AY18" s="23">
        <v>50</v>
      </c>
      <c r="AZ18" s="23">
        <v>51</v>
      </c>
      <c r="BA18" s="23">
        <v>52</v>
      </c>
      <c r="BB18" s="23"/>
    </row>
    <row r="19" spans="1:54">
      <c r="A19" s="24">
        <v>1</v>
      </c>
      <c r="B19" s="24" t="s">
        <v>34</v>
      </c>
      <c r="C19" s="24" t="s">
        <v>34</v>
      </c>
      <c r="D19" s="24" t="s">
        <v>34</v>
      </c>
      <c r="E19" s="24" t="s">
        <v>34</v>
      </c>
      <c r="F19" s="24" t="s">
        <v>34</v>
      </c>
      <c r="G19" s="24" t="s">
        <v>34</v>
      </c>
      <c r="H19" s="24" t="s">
        <v>34</v>
      </c>
      <c r="I19" s="24" t="s">
        <v>34</v>
      </c>
      <c r="J19" s="24" t="s">
        <v>34</v>
      </c>
      <c r="K19" s="24" t="s">
        <v>34</v>
      </c>
      <c r="L19" s="24" t="s">
        <v>34</v>
      </c>
      <c r="M19" s="24" t="s">
        <v>34</v>
      </c>
      <c r="N19" s="24" t="s">
        <v>34</v>
      </c>
      <c r="O19" s="24" t="s">
        <v>34</v>
      </c>
      <c r="P19" s="24" t="s">
        <v>34</v>
      </c>
      <c r="Q19" s="24" t="s">
        <v>34</v>
      </c>
      <c r="R19" s="24" t="s">
        <v>34</v>
      </c>
      <c r="S19" s="24" t="s">
        <v>34</v>
      </c>
      <c r="T19" s="24" t="s">
        <v>34</v>
      </c>
      <c r="U19" s="25" t="s">
        <v>35</v>
      </c>
      <c r="V19" s="24" t="s">
        <v>36</v>
      </c>
      <c r="W19" s="24" t="s">
        <v>36</v>
      </c>
      <c r="X19" s="24" t="s">
        <v>36</v>
      </c>
      <c r="Y19" s="24" t="s">
        <v>34</v>
      </c>
      <c r="Z19" s="24" t="s">
        <v>34</v>
      </c>
      <c r="AA19" s="24" t="s">
        <v>34</v>
      </c>
      <c r="AB19" s="24" t="s">
        <v>34</v>
      </c>
      <c r="AC19" s="24" t="s">
        <v>34</v>
      </c>
      <c r="AD19" s="24" t="s">
        <v>34</v>
      </c>
      <c r="AE19" s="24" t="s">
        <v>34</v>
      </c>
      <c r="AF19" s="24" t="s">
        <v>34</v>
      </c>
      <c r="AG19" s="24" t="s">
        <v>34</v>
      </c>
      <c r="AH19" s="24" t="s">
        <v>34</v>
      </c>
      <c r="AI19" s="24" t="s">
        <v>34</v>
      </c>
      <c r="AJ19" s="24" t="s">
        <v>34</v>
      </c>
      <c r="AK19" s="24" t="s">
        <v>34</v>
      </c>
      <c r="AL19" s="24" t="s">
        <v>34</v>
      </c>
      <c r="AM19" s="24" t="s">
        <v>34</v>
      </c>
      <c r="AN19" s="24" t="s">
        <v>34</v>
      </c>
      <c r="AO19" s="24" t="s">
        <v>34</v>
      </c>
      <c r="AP19" s="24" t="s">
        <v>34</v>
      </c>
      <c r="AQ19" s="25" t="s">
        <v>35</v>
      </c>
      <c r="AR19" s="24" t="s">
        <v>37</v>
      </c>
      <c r="AS19" s="24" t="s">
        <v>36</v>
      </c>
      <c r="AT19" s="24" t="s">
        <v>36</v>
      </c>
      <c r="AU19" s="24" t="s">
        <v>36</v>
      </c>
      <c r="AV19" s="24" t="s">
        <v>36</v>
      </c>
      <c r="AW19" s="24" t="s">
        <v>36</v>
      </c>
      <c r="AX19" s="24" t="s">
        <v>36</v>
      </c>
      <c r="AY19" s="24" t="s">
        <v>36</v>
      </c>
      <c r="AZ19" s="24" t="s">
        <v>36</v>
      </c>
      <c r="BA19" s="24" t="s">
        <v>36</v>
      </c>
      <c r="BB19" s="24"/>
    </row>
    <row r="20" spans="1:54">
      <c r="A20" s="24">
        <v>2</v>
      </c>
      <c r="B20" s="24" t="s">
        <v>34</v>
      </c>
      <c r="C20" s="24" t="s">
        <v>34</v>
      </c>
      <c r="D20" s="24" t="s">
        <v>34</v>
      </c>
      <c r="E20" s="24" t="s">
        <v>34</v>
      </c>
      <c r="F20" s="24" t="s">
        <v>34</v>
      </c>
      <c r="G20" s="24" t="s">
        <v>34</v>
      </c>
      <c r="H20" s="24" t="s">
        <v>34</v>
      </c>
      <c r="I20" s="24" t="s">
        <v>34</v>
      </c>
      <c r="J20" s="24" t="s">
        <v>34</v>
      </c>
      <c r="K20" s="24" t="s">
        <v>34</v>
      </c>
      <c r="L20" s="24" t="s">
        <v>34</v>
      </c>
      <c r="M20" s="24" t="s">
        <v>34</v>
      </c>
      <c r="N20" s="24" t="s">
        <v>34</v>
      </c>
      <c r="O20" s="24" t="s">
        <v>34</v>
      </c>
      <c r="P20" s="24" t="s">
        <v>34</v>
      </c>
      <c r="Q20" s="24" t="s">
        <v>34</v>
      </c>
      <c r="R20" s="24" t="s">
        <v>34</v>
      </c>
      <c r="S20" s="25" t="s">
        <v>35</v>
      </c>
      <c r="T20" s="24" t="s">
        <v>37</v>
      </c>
      <c r="U20" s="24" t="s">
        <v>37</v>
      </c>
      <c r="V20" s="24" t="s">
        <v>36</v>
      </c>
      <c r="W20" s="24" t="s">
        <v>36</v>
      </c>
      <c r="X20" s="24" t="s">
        <v>36</v>
      </c>
      <c r="Y20" s="24" t="s">
        <v>34</v>
      </c>
      <c r="Z20" s="24" t="s">
        <v>34</v>
      </c>
      <c r="AA20" s="24" t="s">
        <v>34</v>
      </c>
      <c r="AB20" s="24" t="s">
        <v>34</v>
      </c>
      <c r="AC20" s="24" t="s">
        <v>34</v>
      </c>
      <c r="AD20" s="24" t="s">
        <v>34</v>
      </c>
      <c r="AE20" s="24" t="s">
        <v>34</v>
      </c>
      <c r="AF20" s="24" t="s">
        <v>34</v>
      </c>
      <c r="AG20" s="24" t="s">
        <v>34</v>
      </c>
      <c r="AH20" s="24" t="s">
        <v>34</v>
      </c>
      <c r="AI20" s="24" t="s">
        <v>34</v>
      </c>
      <c r="AJ20" s="24" t="s">
        <v>34</v>
      </c>
      <c r="AK20" s="24" t="s">
        <v>34</v>
      </c>
      <c r="AL20" s="24" t="s">
        <v>34</v>
      </c>
      <c r="AM20" s="24" t="s">
        <v>34</v>
      </c>
      <c r="AN20" s="24" t="s">
        <v>34</v>
      </c>
      <c r="AO20" s="24" t="s">
        <v>34</v>
      </c>
      <c r="AP20" s="25" t="s">
        <v>35</v>
      </c>
      <c r="AQ20" s="24" t="s">
        <v>37</v>
      </c>
      <c r="AR20" s="24" t="s">
        <v>37</v>
      </c>
      <c r="AS20" s="24" t="s">
        <v>36</v>
      </c>
      <c r="AT20" s="24" t="s">
        <v>36</v>
      </c>
      <c r="AU20" s="24" t="s">
        <v>36</v>
      </c>
      <c r="AV20" s="24" t="s">
        <v>36</v>
      </c>
      <c r="AW20" s="24" t="s">
        <v>36</v>
      </c>
      <c r="AX20" s="24" t="s">
        <v>36</v>
      </c>
      <c r="AY20" s="24" t="s">
        <v>36</v>
      </c>
      <c r="AZ20" s="24" t="s">
        <v>36</v>
      </c>
      <c r="BA20" s="24" t="s">
        <v>36</v>
      </c>
      <c r="BB20" s="24"/>
    </row>
    <row r="21" spans="1:54" ht="15.75" customHeight="1">
      <c r="A21" s="24">
        <v>3</v>
      </c>
      <c r="B21" s="24" t="s">
        <v>34</v>
      </c>
      <c r="C21" s="24" t="s">
        <v>34</v>
      </c>
      <c r="D21" s="24" t="s">
        <v>34</v>
      </c>
      <c r="E21" s="24" t="s">
        <v>34</v>
      </c>
      <c r="F21" s="24" t="s">
        <v>34</v>
      </c>
      <c r="G21" s="24" t="s">
        <v>34</v>
      </c>
      <c r="H21" s="24" t="s">
        <v>34</v>
      </c>
      <c r="I21" s="24" t="s">
        <v>34</v>
      </c>
      <c r="J21" s="24" t="s">
        <v>34</v>
      </c>
      <c r="K21" s="24" t="s">
        <v>34</v>
      </c>
      <c r="L21" s="24" t="s">
        <v>34</v>
      </c>
      <c r="M21" s="24" t="s">
        <v>34</v>
      </c>
      <c r="N21" s="24" t="s">
        <v>34</v>
      </c>
      <c r="O21" s="24" t="s">
        <v>34</v>
      </c>
      <c r="P21" s="24" t="s">
        <v>34</v>
      </c>
      <c r="Q21" s="24" t="s">
        <v>34</v>
      </c>
      <c r="R21" s="24" t="s">
        <v>34</v>
      </c>
      <c r="S21" s="24" t="s">
        <v>34</v>
      </c>
      <c r="T21" s="25" t="s">
        <v>35</v>
      </c>
      <c r="U21" s="24" t="s">
        <v>37</v>
      </c>
      <c r="V21" s="24" t="s">
        <v>36</v>
      </c>
      <c r="W21" s="24" t="s">
        <v>36</v>
      </c>
      <c r="X21" s="24" t="s">
        <v>36</v>
      </c>
      <c r="Y21" s="24" t="s">
        <v>34</v>
      </c>
      <c r="Z21" s="24" t="s">
        <v>34</v>
      </c>
      <c r="AA21" s="24" t="s">
        <v>34</v>
      </c>
      <c r="AB21" s="24" t="s">
        <v>34</v>
      </c>
      <c r="AC21" s="24" t="s">
        <v>34</v>
      </c>
      <c r="AD21" s="24" t="s">
        <v>34</v>
      </c>
      <c r="AE21" s="24" t="s">
        <v>34</v>
      </c>
      <c r="AF21" s="24" t="s">
        <v>34</v>
      </c>
      <c r="AG21" s="24" t="s">
        <v>34</v>
      </c>
      <c r="AH21" s="24" t="s">
        <v>34</v>
      </c>
      <c r="AI21" s="24" t="s">
        <v>34</v>
      </c>
      <c r="AJ21" s="24" t="s">
        <v>34</v>
      </c>
      <c r="AK21" s="24" t="s">
        <v>34</v>
      </c>
      <c r="AL21" s="24" t="s">
        <v>34</v>
      </c>
      <c r="AM21" s="24" t="s">
        <v>34</v>
      </c>
      <c r="AN21" s="24" t="s">
        <v>34</v>
      </c>
      <c r="AO21" s="25" t="s">
        <v>35</v>
      </c>
      <c r="AP21" s="24" t="s">
        <v>37</v>
      </c>
      <c r="AQ21" s="24" t="s">
        <v>37</v>
      </c>
      <c r="AR21" s="24" t="s">
        <v>37</v>
      </c>
      <c r="AS21" s="24" t="s">
        <v>36</v>
      </c>
      <c r="AT21" s="24" t="s">
        <v>36</v>
      </c>
      <c r="AU21" s="24" t="s">
        <v>36</v>
      </c>
      <c r="AV21" s="24" t="s">
        <v>36</v>
      </c>
      <c r="AW21" s="24" t="s">
        <v>36</v>
      </c>
      <c r="AX21" s="24" t="s">
        <v>36</v>
      </c>
      <c r="AY21" s="24" t="s">
        <v>36</v>
      </c>
      <c r="AZ21" s="24" t="s">
        <v>36</v>
      </c>
      <c r="BA21" s="24" t="s">
        <v>36</v>
      </c>
      <c r="BB21" s="24"/>
    </row>
    <row r="22" spans="1:54" ht="15.75" customHeight="1">
      <c r="A22" s="24">
        <v>4</v>
      </c>
      <c r="B22" s="24" t="s">
        <v>34</v>
      </c>
      <c r="C22" s="24" t="s">
        <v>34</v>
      </c>
      <c r="D22" s="24" t="s">
        <v>34</v>
      </c>
      <c r="E22" s="24" t="s">
        <v>34</v>
      </c>
      <c r="F22" s="24" t="s">
        <v>34</v>
      </c>
      <c r="G22" s="24" t="s">
        <v>34</v>
      </c>
      <c r="H22" s="24" t="s">
        <v>34</v>
      </c>
      <c r="I22" s="24" t="s">
        <v>34</v>
      </c>
      <c r="J22" s="24" t="s">
        <v>34</v>
      </c>
      <c r="K22" s="24" t="s">
        <v>34</v>
      </c>
      <c r="L22" s="24" t="s">
        <v>34</v>
      </c>
      <c r="M22" s="24" t="s">
        <v>34</v>
      </c>
      <c r="N22" s="24" t="s">
        <v>34</v>
      </c>
      <c r="O22" s="24" t="s">
        <v>34</v>
      </c>
      <c r="P22" s="24" t="s">
        <v>34</v>
      </c>
      <c r="Q22" s="24" t="s">
        <v>34</v>
      </c>
      <c r="R22" s="24" t="s">
        <v>34</v>
      </c>
      <c r="S22" s="24" t="s">
        <v>34</v>
      </c>
      <c r="T22" s="24" t="s">
        <v>34</v>
      </c>
      <c r="U22" s="25" t="s">
        <v>35</v>
      </c>
      <c r="V22" s="24" t="s">
        <v>36</v>
      </c>
      <c r="W22" s="24" t="s">
        <v>36</v>
      </c>
      <c r="X22" s="24" t="s">
        <v>36</v>
      </c>
      <c r="Y22" s="25" t="s">
        <v>38</v>
      </c>
      <c r="Z22" s="25" t="s">
        <v>38</v>
      </c>
      <c r="AA22" s="25" t="s">
        <v>38</v>
      </c>
      <c r="AB22" s="25" t="s">
        <v>38</v>
      </c>
      <c r="AC22" s="25" t="s">
        <v>38</v>
      </c>
      <c r="AD22" s="25" t="s">
        <v>38</v>
      </c>
      <c r="AE22" s="25" t="s">
        <v>38</v>
      </c>
      <c r="AF22" s="25" t="s">
        <v>38</v>
      </c>
      <c r="AG22" s="25" t="s">
        <v>38</v>
      </c>
      <c r="AH22" s="25" t="s">
        <v>38</v>
      </c>
      <c r="AI22" s="25" t="s">
        <v>38</v>
      </c>
      <c r="AJ22" s="25" t="s">
        <v>38</v>
      </c>
      <c r="AK22" s="25" t="s">
        <v>38</v>
      </c>
      <c r="AL22" s="25" t="s">
        <v>38</v>
      </c>
      <c r="AM22" s="25" t="s">
        <v>38</v>
      </c>
      <c r="AN22" s="25" t="s">
        <v>38</v>
      </c>
      <c r="AO22" s="25" t="s">
        <v>38</v>
      </c>
      <c r="AP22" s="25" t="s">
        <v>35</v>
      </c>
      <c r="AQ22" s="24" t="s">
        <v>37</v>
      </c>
      <c r="AR22" s="24" t="s">
        <v>37</v>
      </c>
      <c r="AS22" s="24" t="s">
        <v>36</v>
      </c>
      <c r="AT22" s="24" t="s">
        <v>36</v>
      </c>
      <c r="AU22" s="24" t="s">
        <v>36</v>
      </c>
      <c r="AV22" s="24" t="s">
        <v>36</v>
      </c>
      <c r="AW22" s="24" t="s">
        <v>36</v>
      </c>
      <c r="AX22" s="24" t="s">
        <v>36</v>
      </c>
      <c r="AY22" s="24" t="s">
        <v>36</v>
      </c>
      <c r="AZ22" s="24" t="s">
        <v>36</v>
      </c>
      <c r="BA22" s="24" t="s">
        <v>36</v>
      </c>
      <c r="BB22" s="26"/>
    </row>
    <row r="23" spans="1:54" ht="15.75" customHeight="1">
      <c r="A23" s="24">
        <v>5</v>
      </c>
      <c r="B23" s="24" t="s">
        <v>34</v>
      </c>
      <c r="C23" s="24" t="s">
        <v>34</v>
      </c>
      <c r="D23" s="24" t="s">
        <v>34</v>
      </c>
      <c r="E23" s="24" t="s">
        <v>34</v>
      </c>
      <c r="F23" s="24" t="s">
        <v>34</v>
      </c>
      <c r="G23" s="24" t="s">
        <v>34</v>
      </c>
      <c r="H23" s="24" t="s">
        <v>34</v>
      </c>
      <c r="I23" s="24" t="s">
        <v>34</v>
      </c>
      <c r="J23" s="24" t="s">
        <v>34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 t="s">
        <v>34</v>
      </c>
      <c r="Q23" s="24" t="s">
        <v>34</v>
      </c>
      <c r="R23" s="24" t="s">
        <v>34</v>
      </c>
      <c r="S23" s="24" t="s">
        <v>34</v>
      </c>
      <c r="T23" s="25" t="s">
        <v>35</v>
      </c>
      <c r="U23" s="24" t="s">
        <v>37</v>
      </c>
      <c r="V23" s="24" t="s">
        <v>36</v>
      </c>
      <c r="W23" s="24" t="s">
        <v>36</v>
      </c>
      <c r="X23" s="24" t="s">
        <v>36</v>
      </c>
      <c r="Y23" s="25" t="s">
        <v>38</v>
      </c>
      <c r="Z23" s="25" t="s">
        <v>38</v>
      </c>
      <c r="AA23" s="25" t="s">
        <v>38</v>
      </c>
      <c r="AB23" s="25" t="s">
        <v>38</v>
      </c>
      <c r="AC23" s="25" t="s">
        <v>38</v>
      </c>
      <c r="AD23" s="25" t="s">
        <v>38</v>
      </c>
      <c r="AE23" s="25" t="s">
        <v>38</v>
      </c>
      <c r="AF23" s="25" t="s">
        <v>38</v>
      </c>
      <c r="AG23" s="25" t="s">
        <v>38</v>
      </c>
      <c r="AH23" s="25" t="s">
        <v>38</v>
      </c>
      <c r="AI23" s="25" t="s">
        <v>38</v>
      </c>
      <c r="AJ23" s="25" t="s">
        <v>38</v>
      </c>
      <c r="AK23" s="25" t="s">
        <v>38</v>
      </c>
      <c r="AL23" s="25" t="s">
        <v>38</v>
      </c>
      <c r="AM23" s="25" t="s">
        <v>38</v>
      </c>
      <c r="AN23" s="25" t="s">
        <v>38</v>
      </c>
      <c r="AO23" s="25" t="s">
        <v>35</v>
      </c>
      <c r="AP23" s="24" t="s">
        <v>37</v>
      </c>
      <c r="AQ23" s="24" t="s">
        <v>37</v>
      </c>
      <c r="AR23" s="24" t="s">
        <v>37</v>
      </c>
      <c r="AS23" s="24" t="s">
        <v>36</v>
      </c>
      <c r="AT23" s="24" t="s">
        <v>36</v>
      </c>
      <c r="AU23" s="24" t="s">
        <v>36</v>
      </c>
      <c r="AV23" s="24" t="s">
        <v>36</v>
      </c>
      <c r="AW23" s="24" t="s">
        <v>36</v>
      </c>
      <c r="AX23" s="24" t="s">
        <v>36</v>
      </c>
      <c r="AY23" s="24" t="s">
        <v>36</v>
      </c>
      <c r="AZ23" s="24" t="s">
        <v>36</v>
      </c>
      <c r="BA23" s="24" t="s">
        <v>36</v>
      </c>
      <c r="BB23" s="26"/>
    </row>
    <row r="24" spans="1:54" ht="18" customHeight="1">
      <c r="A24" s="24">
        <v>6</v>
      </c>
      <c r="B24" s="24" t="s">
        <v>34</v>
      </c>
      <c r="C24" s="24" t="s">
        <v>34</v>
      </c>
      <c r="D24" s="24" t="s">
        <v>34</v>
      </c>
      <c r="E24" s="24" t="s">
        <v>34</v>
      </c>
      <c r="F24" s="24" t="s">
        <v>34</v>
      </c>
      <c r="G24" s="24" t="s">
        <v>34</v>
      </c>
      <c r="H24" s="24" t="s">
        <v>34</v>
      </c>
      <c r="I24" s="24" t="s">
        <v>34</v>
      </c>
      <c r="J24" s="24" t="s">
        <v>34</v>
      </c>
      <c r="K24" s="24" t="s">
        <v>34</v>
      </c>
      <c r="L24" s="24" t="s">
        <v>34</v>
      </c>
      <c r="M24" s="24" t="s">
        <v>34</v>
      </c>
      <c r="N24" s="24" t="s">
        <v>34</v>
      </c>
      <c r="O24" s="24" t="s">
        <v>34</v>
      </c>
      <c r="P24" s="24" t="s">
        <v>34</v>
      </c>
      <c r="Q24" s="24" t="s">
        <v>34</v>
      </c>
      <c r="R24" s="24" t="s">
        <v>34</v>
      </c>
      <c r="S24" s="24" t="s">
        <v>34</v>
      </c>
      <c r="T24" s="24" t="s">
        <v>34</v>
      </c>
      <c r="U24" s="24" t="s">
        <v>34</v>
      </c>
      <c r="V24" s="25" t="s">
        <v>35</v>
      </c>
      <c r="W24" s="24" t="s">
        <v>36</v>
      </c>
      <c r="X24" s="24" t="s">
        <v>36</v>
      </c>
      <c r="Y24" s="24" t="s">
        <v>34</v>
      </c>
      <c r="Z24" s="24" t="s">
        <v>34</v>
      </c>
      <c r="AA24" s="24" t="s">
        <v>34</v>
      </c>
      <c r="AB24" s="24" t="s">
        <v>34</v>
      </c>
      <c r="AC24" s="24" t="s">
        <v>34</v>
      </c>
      <c r="AD24" s="24" t="s">
        <v>34</v>
      </c>
      <c r="AE24" s="24" t="s">
        <v>34</v>
      </c>
      <c r="AF24" s="24" t="s">
        <v>34</v>
      </c>
      <c r="AG24" s="24" t="s">
        <v>34</v>
      </c>
      <c r="AH24" s="24" t="s">
        <v>34</v>
      </c>
      <c r="AI24" s="24" t="s">
        <v>34</v>
      </c>
      <c r="AJ24" s="24" t="s">
        <v>34</v>
      </c>
      <c r="AK24" s="24" t="s">
        <v>34</v>
      </c>
      <c r="AL24" s="24" t="s">
        <v>34</v>
      </c>
      <c r="AM24" s="24" t="s">
        <v>34</v>
      </c>
      <c r="AN24" s="24" t="s">
        <v>39</v>
      </c>
      <c r="AO24" s="27" t="s">
        <v>40</v>
      </c>
      <c r="AP24" s="27" t="s">
        <v>40</v>
      </c>
      <c r="AQ24" s="27" t="s">
        <v>40</v>
      </c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6"/>
    </row>
    <row r="25" spans="1:54" ht="15.75" hidden="1" customHeight="1">
      <c r="A25" s="376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</row>
    <row r="26" spans="1:54" ht="15.75" customHeight="1">
      <c r="A26" s="377" t="s">
        <v>41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78" t="s">
        <v>42</v>
      </c>
      <c r="AA26" s="336"/>
      <c r="AB26" s="336"/>
      <c r="AC26" s="336"/>
      <c r="AD26" s="336"/>
      <c r="AE26" s="336"/>
      <c r="AF26" s="336"/>
      <c r="AG26" s="336"/>
      <c r="AH26" s="336"/>
      <c r="AI26" s="377" t="s">
        <v>43</v>
      </c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</row>
    <row r="27" spans="1:54" ht="15.75" customHeight="1">
      <c r="A27" s="356" t="s">
        <v>21</v>
      </c>
      <c r="B27" s="352"/>
      <c r="C27" s="350" t="s">
        <v>44</v>
      </c>
      <c r="D27" s="351"/>
      <c r="E27" s="351"/>
      <c r="F27" s="352"/>
      <c r="G27" s="350" t="s">
        <v>45</v>
      </c>
      <c r="H27" s="351"/>
      <c r="I27" s="352"/>
      <c r="J27" s="356" t="s">
        <v>46</v>
      </c>
      <c r="K27" s="351"/>
      <c r="L27" s="352"/>
      <c r="M27" s="350" t="s">
        <v>47</v>
      </c>
      <c r="N27" s="351"/>
      <c r="O27" s="352"/>
      <c r="P27" s="350" t="s">
        <v>48</v>
      </c>
      <c r="Q27" s="351"/>
      <c r="R27" s="351"/>
      <c r="S27" s="352"/>
      <c r="T27" s="356" t="s">
        <v>49</v>
      </c>
      <c r="U27" s="351"/>
      <c r="V27" s="352"/>
      <c r="W27" s="356" t="s">
        <v>50</v>
      </c>
      <c r="X27" s="351"/>
      <c r="Y27" s="352"/>
      <c r="Z27" s="357" t="s">
        <v>51</v>
      </c>
      <c r="AA27" s="336"/>
      <c r="AB27" s="336"/>
      <c r="AC27" s="336"/>
      <c r="AD27" s="336"/>
      <c r="AE27" s="336"/>
      <c r="AF27" s="336"/>
      <c r="AG27" s="336"/>
      <c r="AH27" s="358"/>
      <c r="AI27" s="359" t="s">
        <v>52</v>
      </c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9"/>
      <c r="AV27" s="359" t="s">
        <v>53</v>
      </c>
      <c r="AW27" s="348"/>
      <c r="AX27" s="349"/>
      <c r="AY27" s="359" t="s">
        <v>54</v>
      </c>
      <c r="AZ27" s="348"/>
      <c r="BA27" s="349"/>
    </row>
    <row r="28" spans="1:54" ht="15.75" customHeight="1">
      <c r="A28" s="353"/>
      <c r="B28" s="355"/>
      <c r="C28" s="353"/>
      <c r="D28" s="354"/>
      <c r="E28" s="354"/>
      <c r="F28" s="355"/>
      <c r="G28" s="353"/>
      <c r="H28" s="354"/>
      <c r="I28" s="355"/>
      <c r="J28" s="353"/>
      <c r="K28" s="354"/>
      <c r="L28" s="355"/>
      <c r="M28" s="353"/>
      <c r="N28" s="354"/>
      <c r="O28" s="355"/>
      <c r="P28" s="353"/>
      <c r="Q28" s="354"/>
      <c r="R28" s="354"/>
      <c r="S28" s="355"/>
      <c r="T28" s="353"/>
      <c r="U28" s="354"/>
      <c r="V28" s="355"/>
      <c r="W28" s="353"/>
      <c r="X28" s="354"/>
      <c r="Y28" s="355"/>
      <c r="Z28" s="361" t="s">
        <v>55</v>
      </c>
      <c r="AA28" s="336"/>
      <c r="AB28" s="336"/>
      <c r="AC28" s="336"/>
      <c r="AD28" s="336"/>
      <c r="AE28" s="336"/>
      <c r="AF28" s="336"/>
      <c r="AG28" s="336"/>
      <c r="AH28" s="336"/>
      <c r="AI28" s="362" t="s">
        <v>56</v>
      </c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2"/>
      <c r="AV28" s="359">
        <v>8</v>
      </c>
      <c r="AW28" s="348"/>
      <c r="AX28" s="349"/>
      <c r="AY28" s="360" t="s">
        <v>57</v>
      </c>
      <c r="AZ28" s="351"/>
      <c r="BA28" s="352"/>
    </row>
    <row r="29" spans="1:54" ht="20.25" customHeight="1">
      <c r="A29" s="364">
        <v>1</v>
      </c>
      <c r="B29" s="349"/>
      <c r="C29" s="364">
        <v>37</v>
      </c>
      <c r="D29" s="348"/>
      <c r="E29" s="348"/>
      <c r="F29" s="349"/>
      <c r="G29" s="364">
        <v>3</v>
      </c>
      <c r="H29" s="348"/>
      <c r="I29" s="349"/>
      <c r="J29" s="364"/>
      <c r="K29" s="348"/>
      <c r="L29" s="349"/>
      <c r="M29" s="364"/>
      <c r="N29" s="348"/>
      <c r="O29" s="349"/>
      <c r="P29" s="364" t="s">
        <v>58</v>
      </c>
      <c r="Q29" s="348"/>
      <c r="R29" s="348"/>
      <c r="S29" s="349"/>
      <c r="T29" s="364">
        <v>12</v>
      </c>
      <c r="U29" s="348"/>
      <c r="V29" s="349"/>
      <c r="W29" s="363">
        <f>SUM(C29,G29,J29,M29,P29,T29)</f>
        <v>52</v>
      </c>
      <c r="X29" s="348"/>
      <c r="Y29" s="349"/>
      <c r="Z29" s="357" t="s">
        <v>59</v>
      </c>
      <c r="AA29" s="336"/>
      <c r="AB29" s="336"/>
      <c r="AC29" s="336"/>
      <c r="AD29" s="336"/>
      <c r="AE29" s="336"/>
      <c r="AF29" s="336"/>
      <c r="AG29" s="336"/>
      <c r="AH29" s="358"/>
      <c r="AI29" s="379" t="s">
        <v>56</v>
      </c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9"/>
      <c r="AV29" s="359">
        <v>10</v>
      </c>
      <c r="AW29" s="348"/>
      <c r="AX29" s="349"/>
      <c r="AY29" s="353"/>
      <c r="AZ29" s="354"/>
      <c r="BA29" s="355"/>
    </row>
    <row r="30" spans="1:54" ht="12" customHeight="1">
      <c r="A30" s="364">
        <v>2</v>
      </c>
      <c r="B30" s="349"/>
      <c r="C30" s="364">
        <v>34</v>
      </c>
      <c r="D30" s="348"/>
      <c r="E30" s="348"/>
      <c r="F30" s="349"/>
      <c r="G30" s="364">
        <v>6</v>
      </c>
      <c r="H30" s="348"/>
      <c r="I30" s="349"/>
      <c r="J30" s="364"/>
      <c r="K30" s="348"/>
      <c r="L30" s="349"/>
      <c r="M30" s="364"/>
      <c r="N30" s="348"/>
      <c r="O30" s="349"/>
      <c r="P30" s="364" t="s">
        <v>58</v>
      </c>
      <c r="Q30" s="348"/>
      <c r="R30" s="348"/>
      <c r="S30" s="349"/>
      <c r="T30" s="364">
        <v>12</v>
      </c>
      <c r="U30" s="348"/>
      <c r="V30" s="349"/>
      <c r="W30" s="363">
        <v>52</v>
      </c>
      <c r="X30" s="348"/>
      <c r="Y30" s="349"/>
      <c r="Z30" s="357" t="s">
        <v>60</v>
      </c>
      <c r="AA30" s="336"/>
      <c r="AB30" s="336"/>
      <c r="AC30" s="336"/>
      <c r="AD30" s="336"/>
      <c r="AE30" s="336"/>
      <c r="AF30" s="336"/>
      <c r="AG30" s="336"/>
      <c r="AH30" s="358"/>
      <c r="AI30" s="337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80"/>
      <c r="AW30" s="336"/>
      <c r="AX30" s="336"/>
      <c r="AY30" s="380"/>
      <c r="AZ30" s="336"/>
      <c r="BA30" s="336"/>
      <c r="BB30" s="11"/>
    </row>
    <row r="31" spans="1:54" ht="14.25" customHeight="1">
      <c r="A31" s="364">
        <v>3</v>
      </c>
      <c r="B31" s="349"/>
      <c r="C31" s="364">
        <v>35</v>
      </c>
      <c r="D31" s="348"/>
      <c r="E31" s="348"/>
      <c r="F31" s="349"/>
      <c r="G31" s="364">
        <v>5</v>
      </c>
      <c r="H31" s="348"/>
      <c r="I31" s="349"/>
      <c r="J31" s="364"/>
      <c r="K31" s="348"/>
      <c r="L31" s="349"/>
      <c r="M31" s="364"/>
      <c r="N31" s="348"/>
      <c r="O31" s="349"/>
      <c r="P31" s="364" t="s">
        <v>58</v>
      </c>
      <c r="Q31" s="348"/>
      <c r="R31" s="348"/>
      <c r="S31" s="349"/>
      <c r="T31" s="364">
        <v>12</v>
      </c>
      <c r="U31" s="348"/>
      <c r="V31" s="349"/>
      <c r="W31" s="363">
        <v>52</v>
      </c>
      <c r="X31" s="348"/>
      <c r="Y31" s="349"/>
      <c r="Z31" s="357" t="s">
        <v>61</v>
      </c>
      <c r="AA31" s="336"/>
      <c r="AB31" s="336"/>
      <c r="AC31" s="336"/>
      <c r="AD31" s="336"/>
      <c r="AE31" s="336"/>
      <c r="AF31" s="336"/>
      <c r="AG31" s="336"/>
      <c r="AH31" s="336"/>
      <c r="AI31" s="346" t="s">
        <v>62</v>
      </c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</row>
    <row r="32" spans="1:54" ht="23.25" customHeight="1">
      <c r="A32" s="364">
        <v>4</v>
      </c>
      <c r="B32" s="349"/>
      <c r="C32" s="364">
        <v>36</v>
      </c>
      <c r="D32" s="348"/>
      <c r="E32" s="348"/>
      <c r="F32" s="349"/>
      <c r="G32" s="364">
        <v>4</v>
      </c>
      <c r="H32" s="348"/>
      <c r="I32" s="349"/>
      <c r="J32" s="364"/>
      <c r="K32" s="348"/>
      <c r="L32" s="349"/>
      <c r="M32" s="364"/>
      <c r="N32" s="348"/>
      <c r="O32" s="349"/>
      <c r="P32" s="364" t="s">
        <v>58</v>
      </c>
      <c r="Q32" s="348"/>
      <c r="R32" s="348"/>
      <c r="S32" s="349"/>
      <c r="T32" s="364">
        <v>12</v>
      </c>
      <c r="U32" s="348"/>
      <c r="V32" s="349"/>
      <c r="W32" s="363">
        <v>52</v>
      </c>
      <c r="X32" s="348"/>
      <c r="Y32" s="349"/>
      <c r="Z32" s="357" t="s">
        <v>63</v>
      </c>
      <c r="AA32" s="336"/>
      <c r="AB32" s="336"/>
      <c r="AC32" s="336"/>
      <c r="AD32" s="336"/>
      <c r="AE32" s="336"/>
      <c r="AF32" s="336"/>
      <c r="AG32" s="336"/>
      <c r="AH32" s="336"/>
      <c r="AI32" s="359" t="s">
        <v>64</v>
      </c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9"/>
      <c r="AX32" s="365" t="s">
        <v>53</v>
      </c>
      <c r="AY32" s="348"/>
      <c r="AZ32" s="348"/>
      <c r="BA32" s="349"/>
      <c r="BB32" s="11"/>
    </row>
    <row r="33" spans="1:54" ht="39.75" customHeight="1">
      <c r="A33" s="364">
        <v>5</v>
      </c>
      <c r="B33" s="349"/>
      <c r="C33" s="364">
        <v>35</v>
      </c>
      <c r="D33" s="348"/>
      <c r="E33" s="348"/>
      <c r="F33" s="349"/>
      <c r="G33" s="364">
        <v>5</v>
      </c>
      <c r="H33" s="348"/>
      <c r="I33" s="349"/>
      <c r="J33" s="364"/>
      <c r="K33" s="348"/>
      <c r="L33" s="349"/>
      <c r="M33" s="364"/>
      <c r="N33" s="348"/>
      <c r="O33" s="349"/>
      <c r="P33" s="364" t="s">
        <v>58</v>
      </c>
      <c r="Q33" s="348"/>
      <c r="R33" s="348"/>
      <c r="S33" s="349"/>
      <c r="T33" s="364">
        <v>12</v>
      </c>
      <c r="U33" s="348"/>
      <c r="V33" s="349"/>
      <c r="W33" s="363">
        <v>52</v>
      </c>
      <c r="X33" s="348"/>
      <c r="Y33" s="349"/>
      <c r="Z33" s="366" t="s">
        <v>65</v>
      </c>
      <c r="AA33" s="336"/>
      <c r="AB33" s="336"/>
      <c r="AC33" s="336"/>
      <c r="AD33" s="336"/>
      <c r="AE33" s="336"/>
      <c r="AF33" s="336"/>
      <c r="AG33" s="336"/>
      <c r="AH33" s="336"/>
      <c r="AI33" s="367" t="s">
        <v>66</v>
      </c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9"/>
      <c r="AX33" s="368">
        <v>6</v>
      </c>
      <c r="AY33" s="348"/>
      <c r="AZ33" s="348"/>
      <c r="BA33" s="349"/>
    </row>
    <row r="34" spans="1:54" ht="28.5" customHeight="1">
      <c r="A34" s="369">
        <v>6</v>
      </c>
      <c r="B34" s="349"/>
      <c r="C34" s="369">
        <v>36</v>
      </c>
      <c r="D34" s="348"/>
      <c r="E34" s="348"/>
      <c r="F34" s="349"/>
      <c r="G34" s="370">
        <v>1</v>
      </c>
      <c r="H34" s="348"/>
      <c r="I34" s="349"/>
      <c r="J34" s="370"/>
      <c r="K34" s="348"/>
      <c r="L34" s="349"/>
      <c r="M34" s="369">
        <v>3</v>
      </c>
      <c r="N34" s="348"/>
      <c r="O34" s="349"/>
      <c r="P34" s="369" t="s">
        <v>58</v>
      </c>
      <c r="Q34" s="348"/>
      <c r="R34" s="348"/>
      <c r="S34" s="349"/>
      <c r="T34" s="369">
        <v>2</v>
      </c>
      <c r="U34" s="348"/>
      <c r="V34" s="349"/>
      <c r="W34" s="363">
        <v>42</v>
      </c>
      <c r="X34" s="348"/>
      <c r="Y34" s="349"/>
      <c r="Z34" s="30"/>
      <c r="AA34" s="30"/>
      <c r="AI34" s="367" t="s">
        <v>67</v>
      </c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9"/>
      <c r="AX34" s="368">
        <v>12</v>
      </c>
      <c r="AY34" s="348"/>
      <c r="AZ34" s="348"/>
      <c r="BA34" s="349"/>
    </row>
    <row r="35" spans="1:54" ht="19.5" customHeight="1">
      <c r="A35" s="369" t="s">
        <v>68</v>
      </c>
      <c r="B35" s="349"/>
      <c r="C35" s="369">
        <f>SUM(C29:C34)</f>
        <v>213</v>
      </c>
      <c r="D35" s="348"/>
      <c r="E35" s="348"/>
      <c r="F35" s="349"/>
      <c r="G35" s="369">
        <f>SUM(G29:G34)</f>
        <v>24</v>
      </c>
      <c r="H35" s="348"/>
      <c r="I35" s="349"/>
      <c r="J35" s="370"/>
      <c r="K35" s="348"/>
      <c r="L35" s="349"/>
      <c r="M35" s="369">
        <v>3</v>
      </c>
      <c r="N35" s="348"/>
      <c r="O35" s="349"/>
      <c r="P35" s="369"/>
      <c r="Q35" s="348"/>
      <c r="R35" s="348"/>
      <c r="S35" s="349"/>
      <c r="T35" s="369">
        <f>SUM(T29:T34)</f>
        <v>62</v>
      </c>
      <c r="U35" s="348"/>
      <c r="V35" s="349"/>
      <c r="W35" s="363">
        <f>SUM(W29:W34)</f>
        <v>302</v>
      </c>
      <c r="X35" s="348"/>
      <c r="Y35" s="349"/>
      <c r="Z35" s="30"/>
      <c r="AA35" s="30"/>
      <c r="AB35" s="30"/>
      <c r="AC35" s="30"/>
      <c r="AD35" s="30"/>
      <c r="AE35" s="30"/>
      <c r="AF35" s="30"/>
      <c r="AG35" s="30"/>
      <c r="AI35" s="381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82"/>
      <c r="AY35" s="336"/>
      <c r="AZ35" s="336"/>
      <c r="BA35" s="336"/>
    </row>
    <row r="36" spans="1:54" ht="17.25" customHeight="1">
      <c r="Z36" s="30"/>
      <c r="AA36" s="30"/>
      <c r="AB36" s="30"/>
      <c r="AC36" s="30"/>
      <c r="AD36" s="30"/>
      <c r="AE36" s="30"/>
      <c r="AF36" s="30"/>
      <c r="AG36" s="30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6"/>
    </row>
    <row r="37" spans="1:54" ht="15.75" customHeight="1">
      <c r="AI37" s="381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82"/>
      <c r="AY37" s="336"/>
      <c r="AZ37" s="336"/>
      <c r="BA37" s="336"/>
    </row>
    <row r="38" spans="1:54" ht="21.75" customHeight="1"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</row>
    <row r="39" spans="1:54" ht="15.75" customHeight="1"/>
    <row r="40" spans="1:54" ht="15.75" customHeight="1"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</row>
    <row r="41" spans="1:54" ht="15.75" customHeight="1">
      <c r="AH41" s="6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6"/>
      <c r="AW41" s="6"/>
      <c r="AX41" s="6"/>
      <c r="AY41" s="6"/>
      <c r="AZ41" s="6"/>
      <c r="BA41" s="6"/>
    </row>
    <row r="42" spans="1:54" ht="15.75" customHeight="1"/>
    <row r="43" spans="1:54" ht="15.75" customHeight="1"/>
    <row r="44" spans="1:54" ht="15.75" customHeight="1"/>
    <row r="45" spans="1:54" ht="15.75" customHeight="1"/>
    <row r="46" spans="1:54" ht="15.75" customHeight="1"/>
    <row r="47" spans="1:54" ht="15.75" customHeight="1"/>
    <row r="48" spans="1:5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AX35:BA36"/>
    <mergeCell ref="AI37:AW38"/>
    <mergeCell ref="AX37:BA38"/>
    <mergeCell ref="A35:B35"/>
    <mergeCell ref="C35:F35"/>
    <mergeCell ref="G35:I35"/>
    <mergeCell ref="J35:L35"/>
    <mergeCell ref="M35:O35"/>
    <mergeCell ref="P35:S35"/>
    <mergeCell ref="T35:V35"/>
    <mergeCell ref="A30:B30"/>
    <mergeCell ref="C30:F30"/>
    <mergeCell ref="G30:I30"/>
    <mergeCell ref="J30:L30"/>
    <mergeCell ref="M30:O30"/>
    <mergeCell ref="P30:S30"/>
    <mergeCell ref="T30:V30"/>
    <mergeCell ref="W35:Y35"/>
    <mergeCell ref="AI35:AW36"/>
    <mergeCell ref="G29:I29"/>
    <mergeCell ref="J29:L29"/>
    <mergeCell ref="M29:O29"/>
    <mergeCell ref="P29:S29"/>
    <mergeCell ref="W30:Y30"/>
    <mergeCell ref="Z30:AH30"/>
    <mergeCell ref="AI30:AU30"/>
    <mergeCell ref="AV30:AX30"/>
    <mergeCell ref="AY30:BA30"/>
    <mergeCell ref="L11:R11"/>
    <mergeCell ref="A12:G12"/>
    <mergeCell ref="A14:G14"/>
    <mergeCell ref="L15:R15"/>
    <mergeCell ref="A16:BB16"/>
    <mergeCell ref="A17:A18"/>
    <mergeCell ref="B17:E17"/>
    <mergeCell ref="AX17:BA17"/>
    <mergeCell ref="A25:BB25"/>
    <mergeCell ref="W34:Y34"/>
    <mergeCell ref="AI34:AW34"/>
    <mergeCell ref="AX34:BA34"/>
    <mergeCell ref="A34:B34"/>
    <mergeCell ref="C34:F34"/>
    <mergeCell ref="G34:I34"/>
    <mergeCell ref="J34:L34"/>
    <mergeCell ref="M34:O34"/>
    <mergeCell ref="P34:S34"/>
    <mergeCell ref="T34:V34"/>
    <mergeCell ref="W33:Y33"/>
    <mergeCell ref="Z33:AH33"/>
    <mergeCell ref="AI33:AW33"/>
    <mergeCell ref="AX33:BA33"/>
    <mergeCell ref="A33:B33"/>
    <mergeCell ref="C33:F33"/>
    <mergeCell ref="G33:I33"/>
    <mergeCell ref="J33:L33"/>
    <mergeCell ref="M33:O33"/>
    <mergeCell ref="P33:S33"/>
    <mergeCell ref="T33:V33"/>
    <mergeCell ref="W32:Y32"/>
    <mergeCell ref="Z32:AH32"/>
    <mergeCell ref="AI32:AW32"/>
    <mergeCell ref="AX32:BA32"/>
    <mergeCell ref="A32:B32"/>
    <mergeCell ref="C32:F32"/>
    <mergeCell ref="G32:I32"/>
    <mergeCell ref="J32:L32"/>
    <mergeCell ref="M32:O32"/>
    <mergeCell ref="P32:S32"/>
    <mergeCell ref="T32:V32"/>
    <mergeCell ref="AY27:BA27"/>
    <mergeCell ref="AY28:BA29"/>
    <mergeCell ref="Z28:AH28"/>
    <mergeCell ref="AI28:AU28"/>
    <mergeCell ref="W31:Y31"/>
    <mergeCell ref="Z31:AH31"/>
    <mergeCell ref="AI31:BA31"/>
    <mergeCell ref="A31:B31"/>
    <mergeCell ref="C31:F31"/>
    <mergeCell ref="G31:I31"/>
    <mergeCell ref="J31:L31"/>
    <mergeCell ref="M31:O31"/>
    <mergeCell ref="P31:S31"/>
    <mergeCell ref="T31:V31"/>
    <mergeCell ref="C27:F28"/>
    <mergeCell ref="AV28:AX28"/>
    <mergeCell ref="T29:V29"/>
    <mergeCell ref="W29:Y29"/>
    <mergeCell ref="Z29:AH29"/>
    <mergeCell ref="AI29:AU29"/>
    <mergeCell ref="AV29:AX29"/>
    <mergeCell ref="A27:B28"/>
    <mergeCell ref="A29:B29"/>
    <mergeCell ref="C29:F29"/>
    <mergeCell ref="AS17:AW17"/>
    <mergeCell ref="G27:I28"/>
    <mergeCell ref="J27:L28"/>
    <mergeCell ref="M27:O28"/>
    <mergeCell ref="P27:S28"/>
    <mergeCell ref="T27:V28"/>
    <mergeCell ref="W27:Y28"/>
    <mergeCell ref="Z27:AH27"/>
    <mergeCell ref="AI27:AU27"/>
    <mergeCell ref="AV27:AX27"/>
    <mergeCell ref="A26:Y26"/>
    <mergeCell ref="Z26:AH26"/>
    <mergeCell ref="AI26:BA26"/>
    <mergeCell ref="F17:I17"/>
    <mergeCell ref="J17:N17"/>
    <mergeCell ref="O17:R17"/>
    <mergeCell ref="S17:W17"/>
    <mergeCell ref="X17:AA17"/>
    <mergeCell ref="AB17:AE17"/>
    <mergeCell ref="AF17:AI17"/>
    <mergeCell ref="AJ17:AN17"/>
    <mergeCell ref="AO17:AR17"/>
    <mergeCell ref="A1:I1"/>
    <mergeCell ref="A2:I2"/>
    <mergeCell ref="L2:AK2"/>
    <mergeCell ref="AM2:BA2"/>
    <mergeCell ref="M3:AK3"/>
    <mergeCell ref="AM3:BA3"/>
    <mergeCell ref="AM4:BA4"/>
    <mergeCell ref="AM7:BA7"/>
    <mergeCell ref="AM9:BA9"/>
    <mergeCell ref="L4:AK4"/>
    <mergeCell ref="L5:AK5"/>
    <mergeCell ref="AM5:BA5"/>
    <mergeCell ref="G6:J6"/>
    <mergeCell ref="M6:AK6"/>
    <mergeCell ref="L7:AK7"/>
    <mergeCell ref="L8:AK8"/>
  </mergeCells>
  <pageMargins left="0.7" right="0.7" top="0.75" bottom="0.75" header="0" footer="0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9"/>
  <sheetViews>
    <sheetView zoomScaleNormal="100" workbookViewId="0">
      <pane ySplit="9" topLeftCell="A157" activePane="bottomLeft" state="frozen"/>
      <selection pane="bottomLeft" activeCell="B3" sqref="B3:B9"/>
    </sheetView>
  </sheetViews>
  <sheetFormatPr defaultColWidth="14.42578125" defaultRowHeight="15" customHeight="1"/>
  <cols>
    <col min="1" max="1" width="5" customWidth="1"/>
    <col min="2" max="2" width="21.5703125" customWidth="1"/>
    <col min="3" max="3" width="5.5703125" customWidth="1"/>
    <col min="4" max="5" width="5.28515625" customWidth="1"/>
    <col min="6" max="6" width="5.140625" customWidth="1"/>
    <col min="7" max="7" width="4.7109375" customWidth="1"/>
    <col min="8" max="8" width="5.5703125" customWidth="1"/>
    <col min="9" max="9" width="6" style="481" customWidth="1"/>
    <col min="10" max="10" width="8" customWidth="1"/>
    <col min="11" max="11" width="7.140625" customWidth="1"/>
    <col min="12" max="13" width="5.85546875" customWidth="1"/>
    <col min="14" max="14" width="4.5703125" customWidth="1"/>
    <col min="15" max="16" width="6.7109375" customWidth="1"/>
    <col min="17" max="17" width="6" customWidth="1"/>
    <col min="18" max="18" width="5.85546875" customWidth="1"/>
    <col min="19" max="19" width="6" customWidth="1"/>
    <col min="20" max="21" width="6.140625" customWidth="1"/>
    <col min="22" max="22" width="5.7109375" customWidth="1"/>
    <col min="23" max="23" width="6.140625" customWidth="1"/>
    <col min="24" max="26" width="5.85546875" customWidth="1"/>
    <col min="27" max="27" width="5.7109375" customWidth="1"/>
    <col min="28" max="28" width="6.42578125" customWidth="1"/>
    <col min="29" max="29" width="4.28515625" customWidth="1"/>
    <col min="30" max="40" width="5.7109375" customWidth="1"/>
    <col min="41" max="41" width="6.85546875" customWidth="1"/>
  </cols>
  <sheetData>
    <row r="1" spans="1:41" ht="15.75" customHeight="1">
      <c r="A1" s="411" t="s">
        <v>69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31"/>
      <c r="Z1" s="31"/>
      <c r="AA1" s="31"/>
      <c r="AB1" s="32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5" customHeight="1">
      <c r="A2" s="413" t="s">
        <v>70</v>
      </c>
      <c r="B2" s="34" t="s">
        <v>50</v>
      </c>
      <c r="C2" s="415" t="s">
        <v>71</v>
      </c>
      <c r="D2" s="416"/>
      <c r="E2" s="416"/>
      <c r="F2" s="416"/>
      <c r="G2" s="416"/>
      <c r="H2" s="416"/>
      <c r="I2" s="450" t="s">
        <v>72</v>
      </c>
      <c r="J2" s="418" t="s">
        <v>73</v>
      </c>
      <c r="K2" s="419"/>
      <c r="L2" s="419"/>
      <c r="M2" s="419"/>
      <c r="N2" s="419"/>
      <c r="O2" s="419"/>
      <c r="P2" s="420"/>
      <c r="Q2" s="421" t="s">
        <v>74</v>
      </c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02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2" customHeight="1">
      <c r="A3" s="414"/>
      <c r="B3" s="383" t="s">
        <v>75</v>
      </c>
      <c r="C3" s="385"/>
      <c r="D3" s="417"/>
      <c r="E3" s="417"/>
      <c r="F3" s="417"/>
      <c r="G3" s="417"/>
      <c r="H3" s="417"/>
      <c r="I3" s="451"/>
      <c r="J3" s="35"/>
      <c r="K3" s="405" t="s">
        <v>76</v>
      </c>
      <c r="L3" s="348"/>
      <c r="M3" s="348"/>
      <c r="N3" s="348"/>
      <c r="O3" s="349"/>
      <c r="P3" s="406" t="s">
        <v>77</v>
      </c>
      <c r="Q3" s="422" t="s">
        <v>78</v>
      </c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42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ht="13.5" customHeight="1">
      <c r="A4" s="414"/>
      <c r="B4" s="384"/>
      <c r="C4" s="386" t="s">
        <v>79</v>
      </c>
      <c r="D4" s="387"/>
      <c r="E4" s="388" t="s">
        <v>80</v>
      </c>
      <c r="F4" s="391" t="s">
        <v>81</v>
      </c>
      <c r="G4" s="401" t="s">
        <v>82</v>
      </c>
      <c r="H4" s="402"/>
      <c r="I4" s="451"/>
      <c r="J4" s="395" t="s">
        <v>83</v>
      </c>
      <c r="K4" s="408" t="s">
        <v>84</v>
      </c>
      <c r="L4" s="348"/>
      <c r="M4" s="348"/>
      <c r="N4" s="348"/>
      <c r="O4" s="349"/>
      <c r="P4" s="407"/>
      <c r="Q4" s="396" t="s">
        <v>85</v>
      </c>
      <c r="R4" s="349"/>
      <c r="S4" s="370" t="s">
        <v>86</v>
      </c>
      <c r="T4" s="349"/>
      <c r="U4" s="370" t="s">
        <v>87</v>
      </c>
      <c r="V4" s="349"/>
      <c r="W4" s="370" t="s">
        <v>88</v>
      </c>
      <c r="X4" s="349"/>
      <c r="Y4" s="370" t="s">
        <v>89</v>
      </c>
      <c r="Z4" s="349"/>
      <c r="AA4" s="370" t="s">
        <v>90</v>
      </c>
      <c r="AB4" s="397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ht="12.75" customHeight="1">
      <c r="A5" s="414"/>
      <c r="B5" s="384"/>
      <c r="C5" s="384"/>
      <c r="D5" s="358"/>
      <c r="E5" s="389"/>
      <c r="F5" s="392"/>
      <c r="G5" s="353"/>
      <c r="H5" s="403"/>
      <c r="I5" s="451"/>
      <c r="J5" s="392"/>
      <c r="K5" s="409" t="s">
        <v>91</v>
      </c>
      <c r="L5" s="410" t="s">
        <v>92</v>
      </c>
      <c r="M5" s="410" t="s">
        <v>93</v>
      </c>
      <c r="N5" s="410" t="s">
        <v>94</v>
      </c>
      <c r="O5" s="409" t="s">
        <v>95</v>
      </c>
      <c r="P5" s="407"/>
      <c r="Q5" s="444" t="s">
        <v>96</v>
      </c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42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</row>
    <row r="6" spans="1:41" ht="15" customHeight="1">
      <c r="A6" s="414"/>
      <c r="B6" s="384"/>
      <c r="C6" s="384"/>
      <c r="D6" s="358"/>
      <c r="E6" s="389"/>
      <c r="F6" s="392"/>
      <c r="G6" s="404" t="s">
        <v>97</v>
      </c>
      <c r="H6" s="424" t="s">
        <v>98</v>
      </c>
      <c r="I6" s="451"/>
      <c r="J6" s="392"/>
      <c r="K6" s="392"/>
      <c r="L6" s="392"/>
      <c r="M6" s="392"/>
      <c r="N6" s="392"/>
      <c r="O6" s="392"/>
      <c r="P6" s="407"/>
      <c r="Q6" s="36">
        <v>1</v>
      </c>
      <c r="R6" s="37">
        <v>2</v>
      </c>
      <c r="S6" s="37">
        <v>3</v>
      </c>
      <c r="T6" s="37">
        <v>4</v>
      </c>
      <c r="U6" s="37">
        <v>5</v>
      </c>
      <c r="V6" s="37">
        <v>6</v>
      </c>
      <c r="W6" s="37">
        <v>7</v>
      </c>
      <c r="X6" s="29">
        <v>8</v>
      </c>
      <c r="Y6" s="37">
        <v>9</v>
      </c>
      <c r="Z6" s="37">
        <v>10</v>
      </c>
      <c r="AA6" s="37">
        <v>11</v>
      </c>
      <c r="AB6" s="38">
        <v>12</v>
      </c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15" customHeight="1">
      <c r="A7" s="414"/>
      <c r="B7" s="384"/>
      <c r="C7" s="384"/>
      <c r="D7" s="358"/>
      <c r="E7" s="389"/>
      <c r="F7" s="392"/>
      <c r="G7" s="392"/>
      <c r="H7" s="407"/>
      <c r="I7" s="451"/>
      <c r="J7" s="392"/>
      <c r="K7" s="392"/>
      <c r="L7" s="392"/>
      <c r="M7" s="392"/>
      <c r="N7" s="392"/>
      <c r="O7" s="392"/>
      <c r="P7" s="407"/>
      <c r="Q7" s="445" t="s">
        <v>99</v>
      </c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446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88.5" customHeight="1">
      <c r="A8" s="414"/>
      <c r="B8" s="384"/>
      <c r="C8" s="447" t="s">
        <v>100</v>
      </c>
      <c r="D8" s="410" t="s">
        <v>101</v>
      </c>
      <c r="E8" s="389"/>
      <c r="F8" s="392"/>
      <c r="G8" s="392"/>
      <c r="H8" s="407"/>
      <c r="I8" s="451"/>
      <c r="J8" s="392"/>
      <c r="K8" s="392"/>
      <c r="L8" s="392"/>
      <c r="M8" s="392"/>
      <c r="N8" s="392"/>
      <c r="O8" s="392"/>
      <c r="P8" s="407"/>
      <c r="Q8" s="448">
        <v>19</v>
      </c>
      <c r="R8" s="398">
        <v>18</v>
      </c>
      <c r="S8" s="398">
        <v>17</v>
      </c>
      <c r="T8" s="398">
        <v>17</v>
      </c>
      <c r="U8" s="398">
        <v>18</v>
      </c>
      <c r="V8" s="398">
        <v>16</v>
      </c>
      <c r="W8" s="398">
        <v>19</v>
      </c>
      <c r="X8" s="398">
        <v>17</v>
      </c>
      <c r="Y8" s="398">
        <v>18</v>
      </c>
      <c r="Z8" s="398">
        <v>16</v>
      </c>
      <c r="AA8" s="398">
        <v>20</v>
      </c>
      <c r="AB8" s="399">
        <v>16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37.5" customHeight="1">
      <c r="A9" s="414"/>
      <c r="B9" s="385"/>
      <c r="C9" s="394"/>
      <c r="D9" s="393"/>
      <c r="E9" s="390"/>
      <c r="F9" s="393"/>
      <c r="G9" s="393"/>
      <c r="H9" s="400"/>
      <c r="I9" s="452"/>
      <c r="J9" s="393"/>
      <c r="K9" s="393"/>
      <c r="L9" s="393"/>
      <c r="M9" s="393"/>
      <c r="N9" s="393"/>
      <c r="O9" s="393"/>
      <c r="P9" s="400"/>
      <c r="Q9" s="449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400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21.75" customHeight="1">
      <c r="A10" s="411" t="s">
        <v>102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25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ht="39.75" customHeight="1">
      <c r="A11" s="39" t="s">
        <v>103</v>
      </c>
      <c r="B11" s="40" t="s">
        <v>104</v>
      </c>
      <c r="C11" s="41"/>
      <c r="D11" s="42"/>
      <c r="E11" s="43" t="s">
        <v>105</v>
      </c>
      <c r="F11" s="44" t="s">
        <v>105</v>
      </c>
      <c r="G11" s="45" t="s">
        <v>58</v>
      </c>
      <c r="H11" s="45" t="s">
        <v>58</v>
      </c>
      <c r="I11" s="453">
        <v>3</v>
      </c>
      <c r="J11" s="45">
        <v>90</v>
      </c>
      <c r="K11" s="45">
        <v>30</v>
      </c>
      <c r="L11" s="45">
        <v>0</v>
      </c>
      <c r="M11" s="45"/>
      <c r="N11" s="45" t="s">
        <v>58</v>
      </c>
      <c r="O11" s="45">
        <v>30</v>
      </c>
      <c r="P11" s="46">
        <f t="shared" ref="P11:P56" si="0">J11-K11</f>
        <v>60</v>
      </c>
      <c r="Q11" s="47">
        <f>K11/Q8</f>
        <v>1.5789473684210527</v>
      </c>
      <c r="R11" s="48"/>
      <c r="S11" s="49"/>
      <c r="T11" s="49"/>
      <c r="U11" s="49"/>
      <c r="V11" s="50"/>
      <c r="W11" s="51"/>
      <c r="X11" s="52"/>
      <c r="Y11" s="51"/>
      <c r="Z11" s="51"/>
      <c r="AA11" s="51"/>
      <c r="AB11" s="5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27.75" customHeight="1">
      <c r="A12" s="39" t="s">
        <v>106</v>
      </c>
      <c r="B12" s="54" t="s">
        <v>107</v>
      </c>
      <c r="C12" s="55"/>
      <c r="D12" s="56"/>
      <c r="E12" s="57" t="s">
        <v>105</v>
      </c>
      <c r="F12" s="58" t="s">
        <v>58</v>
      </c>
      <c r="G12" s="58" t="s">
        <v>58</v>
      </c>
      <c r="H12" s="58" t="s">
        <v>58</v>
      </c>
      <c r="I12" s="454">
        <v>3</v>
      </c>
      <c r="J12" s="58">
        <v>90</v>
      </c>
      <c r="K12" s="58">
        <v>30</v>
      </c>
      <c r="L12" s="58">
        <v>20</v>
      </c>
      <c r="M12" s="58"/>
      <c r="N12" s="58">
        <v>10</v>
      </c>
      <c r="O12" s="58"/>
      <c r="P12" s="59">
        <f t="shared" si="0"/>
        <v>60</v>
      </c>
      <c r="Q12" s="47">
        <f>K12/Q8</f>
        <v>1.5789473684210527</v>
      </c>
      <c r="R12" s="60"/>
      <c r="S12" s="60"/>
      <c r="T12" s="60"/>
      <c r="U12" s="60"/>
      <c r="V12" s="61"/>
      <c r="W12" s="61"/>
      <c r="X12" s="62"/>
      <c r="Y12" s="61"/>
      <c r="Z12" s="61"/>
      <c r="AA12" s="61"/>
      <c r="AB12" s="6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ht="24" customHeight="1">
      <c r="A13" s="39" t="s">
        <v>108</v>
      </c>
      <c r="B13" s="64" t="s">
        <v>109</v>
      </c>
      <c r="C13" s="65"/>
      <c r="D13" s="56"/>
      <c r="E13" s="57" t="s">
        <v>105</v>
      </c>
      <c r="F13" s="66" t="s">
        <v>58</v>
      </c>
      <c r="G13" s="58" t="s">
        <v>58</v>
      </c>
      <c r="H13" s="58" t="s">
        <v>58</v>
      </c>
      <c r="I13" s="454">
        <v>3</v>
      </c>
      <c r="J13" s="58">
        <v>90</v>
      </c>
      <c r="K13" s="58">
        <v>50</v>
      </c>
      <c r="L13" s="58">
        <v>0</v>
      </c>
      <c r="M13" s="58"/>
      <c r="N13" s="58"/>
      <c r="O13" s="58">
        <v>50</v>
      </c>
      <c r="P13" s="59">
        <f t="shared" si="0"/>
        <v>40</v>
      </c>
      <c r="Q13" s="47">
        <f>K13/Q8</f>
        <v>2.6315789473684212</v>
      </c>
      <c r="R13" s="67"/>
      <c r="S13" s="67"/>
      <c r="T13" s="67"/>
      <c r="U13" s="60"/>
      <c r="V13" s="61"/>
      <c r="W13" s="61"/>
      <c r="X13" s="62"/>
      <c r="Y13" s="61"/>
      <c r="Z13" s="61"/>
      <c r="AA13" s="61"/>
      <c r="AB13" s="6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ht="12.75" customHeight="1">
      <c r="A14" s="39" t="s">
        <v>110</v>
      </c>
      <c r="B14" s="54" t="s">
        <v>111</v>
      </c>
      <c r="C14" s="68"/>
      <c r="D14" s="56"/>
      <c r="E14" s="69" t="s">
        <v>105</v>
      </c>
      <c r="F14" s="58"/>
      <c r="G14" s="58" t="s">
        <v>58</v>
      </c>
      <c r="H14" s="58" t="s">
        <v>58</v>
      </c>
      <c r="I14" s="455">
        <v>3</v>
      </c>
      <c r="J14" s="70">
        <v>90</v>
      </c>
      <c r="K14" s="70">
        <v>40</v>
      </c>
      <c r="L14" s="70">
        <v>20</v>
      </c>
      <c r="M14" s="70"/>
      <c r="N14" s="70">
        <v>20</v>
      </c>
      <c r="O14" s="70"/>
      <c r="P14" s="59">
        <f t="shared" si="0"/>
        <v>50</v>
      </c>
      <c r="Q14" s="47">
        <f>K14/Q8</f>
        <v>2.1052631578947367</v>
      </c>
      <c r="R14" s="71"/>
      <c r="S14" s="72"/>
      <c r="T14" s="71"/>
      <c r="U14" s="71"/>
      <c r="V14" s="73"/>
      <c r="W14" s="73"/>
      <c r="X14" s="74"/>
      <c r="Y14" s="73"/>
      <c r="Z14" s="73"/>
      <c r="AA14" s="73"/>
      <c r="AB14" s="75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ht="38.25" customHeight="1">
      <c r="A15" s="39" t="s">
        <v>112</v>
      </c>
      <c r="B15" s="54" t="s">
        <v>113</v>
      </c>
      <c r="C15" s="55"/>
      <c r="D15" s="76" t="s">
        <v>114</v>
      </c>
      <c r="E15" s="77" t="s">
        <v>115</v>
      </c>
      <c r="F15" s="78" t="s">
        <v>58</v>
      </c>
      <c r="G15" s="58" t="s">
        <v>58</v>
      </c>
      <c r="H15" s="58" t="s">
        <v>58</v>
      </c>
      <c r="I15" s="456">
        <v>6</v>
      </c>
      <c r="J15" s="58">
        <v>180</v>
      </c>
      <c r="K15" s="58">
        <v>70</v>
      </c>
      <c r="L15" s="58">
        <v>0</v>
      </c>
      <c r="M15" s="58"/>
      <c r="N15" s="58" t="s">
        <v>58</v>
      </c>
      <c r="O15" s="58">
        <v>70</v>
      </c>
      <c r="P15" s="59">
        <f t="shared" si="0"/>
        <v>110</v>
      </c>
      <c r="Q15" s="79"/>
      <c r="R15" s="80"/>
      <c r="S15" s="81">
        <v>2.06</v>
      </c>
      <c r="T15" s="81">
        <v>2.06</v>
      </c>
      <c r="U15" s="80"/>
      <c r="V15" s="80"/>
      <c r="W15" s="80"/>
      <c r="X15" s="80"/>
      <c r="Y15" s="61"/>
      <c r="Z15" s="61"/>
      <c r="AA15" s="61"/>
      <c r="AB15" s="6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27.75" customHeight="1">
      <c r="A16" s="39" t="s">
        <v>116</v>
      </c>
      <c r="B16" s="54" t="s">
        <v>117</v>
      </c>
      <c r="C16" s="55"/>
      <c r="D16" s="56" t="s">
        <v>118</v>
      </c>
      <c r="E16" s="82" t="s">
        <v>105</v>
      </c>
      <c r="F16" s="83" t="s">
        <v>58</v>
      </c>
      <c r="G16" s="58" t="s">
        <v>58</v>
      </c>
      <c r="H16" s="58" t="s">
        <v>58</v>
      </c>
      <c r="I16" s="457">
        <v>3</v>
      </c>
      <c r="J16" s="84">
        <v>90</v>
      </c>
      <c r="K16" s="58">
        <v>54</v>
      </c>
      <c r="L16" s="58">
        <v>0</v>
      </c>
      <c r="M16" s="58"/>
      <c r="N16" s="58" t="s">
        <v>58</v>
      </c>
      <c r="O16" s="58">
        <v>54</v>
      </c>
      <c r="P16" s="59">
        <f t="shared" si="0"/>
        <v>36</v>
      </c>
      <c r="Q16" s="85">
        <v>2</v>
      </c>
      <c r="R16" s="86">
        <v>0.95</v>
      </c>
      <c r="S16" s="87"/>
      <c r="T16" s="87"/>
      <c r="U16" s="87"/>
      <c r="V16" s="87"/>
      <c r="W16" s="87"/>
      <c r="X16" s="88"/>
      <c r="Y16" s="61"/>
      <c r="Z16" s="61"/>
      <c r="AA16" s="61"/>
      <c r="AB16" s="6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ht="19.5" customHeight="1">
      <c r="A17" s="39" t="s">
        <v>119</v>
      </c>
      <c r="B17" s="54" t="s">
        <v>120</v>
      </c>
      <c r="C17" s="89" t="s">
        <v>118</v>
      </c>
      <c r="D17" s="33"/>
      <c r="E17" s="77" t="s">
        <v>105</v>
      </c>
      <c r="F17" s="58" t="s">
        <v>58</v>
      </c>
      <c r="G17" s="58" t="s">
        <v>58</v>
      </c>
      <c r="H17" s="58" t="s">
        <v>58</v>
      </c>
      <c r="I17" s="454">
        <v>4</v>
      </c>
      <c r="J17" s="78">
        <v>120</v>
      </c>
      <c r="K17" s="58">
        <v>70</v>
      </c>
      <c r="L17" s="58">
        <v>12</v>
      </c>
      <c r="M17" s="58"/>
      <c r="N17" s="58" t="s">
        <v>58</v>
      </c>
      <c r="O17" s="58">
        <v>58</v>
      </c>
      <c r="P17" s="59">
        <f t="shared" si="0"/>
        <v>50</v>
      </c>
      <c r="Q17" s="90">
        <v>2.5</v>
      </c>
      <c r="R17" s="86">
        <v>1.25</v>
      </c>
      <c r="S17" s="91"/>
      <c r="T17" s="91"/>
      <c r="U17" s="91"/>
      <c r="V17" s="91"/>
      <c r="W17" s="91"/>
      <c r="X17" s="92"/>
      <c r="Y17" s="61"/>
      <c r="Z17" s="61"/>
      <c r="AA17" s="61"/>
      <c r="AB17" s="6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 ht="24" customHeight="1">
      <c r="A18" s="39" t="s">
        <v>121</v>
      </c>
      <c r="B18" s="93" t="s">
        <v>122</v>
      </c>
      <c r="C18" s="94"/>
      <c r="D18" s="95"/>
      <c r="E18" s="96" t="s">
        <v>123</v>
      </c>
      <c r="F18" s="97" t="s">
        <v>58</v>
      </c>
      <c r="G18" s="70" t="s">
        <v>114</v>
      </c>
      <c r="H18" s="98"/>
      <c r="I18" s="458">
        <v>3</v>
      </c>
      <c r="J18" s="99">
        <v>90</v>
      </c>
      <c r="K18" s="70">
        <v>50</v>
      </c>
      <c r="L18" s="70">
        <v>6</v>
      </c>
      <c r="M18" s="70"/>
      <c r="N18" s="70" t="s">
        <v>58</v>
      </c>
      <c r="O18" s="70">
        <v>44</v>
      </c>
      <c r="P18" s="59">
        <f t="shared" si="0"/>
        <v>40</v>
      </c>
      <c r="Q18" s="90"/>
      <c r="R18" s="100"/>
      <c r="S18" s="101">
        <v>1.85</v>
      </c>
      <c r="T18" s="102">
        <v>1.0900000000000001</v>
      </c>
      <c r="U18" s="91"/>
      <c r="V18" s="91"/>
      <c r="W18" s="91"/>
      <c r="X18" s="92"/>
      <c r="Y18" s="61"/>
      <c r="Z18" s="61"/>
      <c r="AA18" s="61"/>
      <c r="AB18" s="6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</row>
    <row r="19" spans="1:41" ht="19.5" customHeight="1">
      <c r="A19" s="39" t="s">
        <v>124</v>
      </c>
      <c r="B19" s="54" t="s">
        <v>125</v>
      </c>
      <c r="C19" s="68"/>
      <c r="D19" s="56" t="s">
        <v>118</v>
      </c>
      <c r="E19" s="77" t="s">
        <v>105</v>
      </c>
      <c r="F19" s="58" t="s">
        <v>58</v>
      </c>
      <c r="G19" s="58" t="s">
        <v>58</v>
      </c>
      <c r="H19" s="58" t="s">
        <v>58</v>
      </c>
      <c r="I19" s="454">
        <v>3</v>
      </c>
      <c r="J19" s="78">
        <v>90</v>
      </c>
      <c r="K19" s="58">
        <v>52</v>
      </c>
      <c r="L19" s="58">
        <v>12</v>
      </c>
      <c r="M19" s="58"/>
      <c r="N19" s="58" t="s">
        <v>58</v>
      </c>
      <c r="O19" s="58">
        <v>40</v>
      </c>
      <c r="P19" s="59">
        <f t="shared" si="0"/>
        <v>38</v>
      </c>
      <c r="Q19" s="85">
        <v>1.37</v>
      </c>
      <c r="R19" s="103">
        <v>1.44</v>
      </c>
      <c r="S19" s="91"/>
      <c r="T19" s="91"/>
      <c r="U19" s="91"/>
      <c r="V19" s="91"/>
      <c r="W19" s="91"/>
      <c r="X19" s="92"/>
      <c r="Y19" s="61"/>
      <c r="Z19" s="61"/>
      <c r="AA19" s="61"/>
      <c r="AB19" s="6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 ht="27" customHeight="1">
      <c r="A20" s="39" t="s">
        <v>126</v>
      </c>
      <c r="B20" s="104" t="s">
        <v>127</v>
      </c>
      <c r="C20" s="105"/>
      <c r="D20" s="56" t="s">
        <v>118</v>
      </c>
      <c r="E20" s="77" t="s">
        <v>105</v>
      </c>
      <c r="F20" s="58" t="s">
        <v>58</v>
      </c>
      <c r="G20" s="58" t="s">
        <v>58</v>
      </c>
      <c r="H20" s="58" t="s">
        <v>58</v>
      </c>
      <c r="I20" s="454">
        <v>3</v>
      </c>
      <c r="J20" s="78">
        <v>90</v>
      </c>
      <c r="K20" s="58">
        <v>54</v>
      </c>
      <c r="L20" s="58">
        <v>10</v>
      </c>
      <c r="M20" s="58"/>
      <c r="N20" s="58" t="s">
        <v>58</v>
      </c>
      <c r="O20" s="58">
        <v>44</v>
      </c>
      <c r="P20" s="59">
        <f t="shared" si="0"/>
        <v>36</v>
      </c>
      <c r="Q20" s="85">
        <v>2</v>
      </c>
      <c r="R20" s="103">
        <v>0.89</v>
      </c>
      <c r="S20" s="91"/>
      <c r="T20" s="91"/>
      <c r="U20" s="91"/>
      <c r="V20" s="91"/>
      <c r="W20" s="91"/>
      <c r="X20" s="92"/>
      <c r="Y20" s="61"/>
      <c r="Z20" s="61"/>
      <c r="AA20" s="61"/>
      <c r="AB20" s="6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ht="27" customHeight="1">
      <c r="A21" s="39" t="s">
        <v>128</v>
      </c>
      <c r="B21" s="54" t="s">
        <v>129</v>
      </c>
      <c r="C21" s="68" t="s">
        <v>114</v>
      </c>
      <c r="D21" s="33"/>
      <c r="E21" s="77" t="s">
        <v>130</v>
      </c>
      <c r="F21" s="58" t="s">
        <v>58</v>
      </c>
      <c r="G21" s="97" t="s">
        <v>58</v>
      </c>
      <c r="H21" s="58" t="s">
        <v>58</v>
      </c>
      <c r="I21" s="454">
        <v>8</v>
      </c>
      <c r="J21" s="78">
        <f>I21*30</f>
        <v>240</v>
      </c>
      <c r="K21" s="58">
        <f>J21*0.6</f>
        <v>144</v>
      </c>
      <c r="L21" s="58">
        <v>20</v>
      </c>
      <c r="M21" s="58"/>
      <c r="N21" s="58" t="s">
        <v>58</v>
      </c>
      <c r="O21" s="58">
        <v>124</v>
      </c>
      <c r="P21" s="59">
        <f t="shared" si="0"/>
        <v>96</v>
      </c>
      <c r="Q21" s="90"/>
      <c r="R21" s="86">
        <v>2.2200000000000002</v>
      </c>
      <c r="S21" s="86">
        <v>3.06</v>
      </c>
      <c r="T21" s="86">
        <v>3.06</v>
      </c>
      <c r="U21" s="91"/>
      <c r="V21" s="91"/>
      <c r="W21" s="91"/>
      <c r="X21" s="92"/>
      <c r="Y21" s="61"/>
      <c r="Z21" s="61"/>
      <c r="AA21" s="61"/>
      <c r="AB21" s="6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 ht="27" customHeight="1">
      <c r="A22" s="39" t="s">
        <v>131</v>
      </c>
      <c r="B22" s="54" t="s">
        <v>132</v>
      </c>
      <c r="C22" s="68" t="s">
        <v>115</v>
      </c>
      <c r="D22" s="77" t="s">
        <v>133</v>
      </c>
      <c r="E22" s="97" t="s">
        <v>58</v>
      </c>
      <c r="F22" s="106" t="s">
        <v>134</v>
      </c>
      <c r="G22" s="107" t="s">
        <v>58</v>
      </c>
      <c r="H22" s="58" t="s">
        <v>58</v>
      </c>
      <c r="I22" s="454">
        <v>14</v>
      </c>
      <c r="J22" s="78">
        <v>420</v>
      </c>
      <c r="K22" s="58">
        <v>250</v>
      </c>
      <c r="L22" s="58">
        <v>30</v>
      </c>
      <c r="M22" s="58"/>
      <c r="N22" s="58" t="s">
        <v>58</v>
      </c>
      <c r="O22" s="58">
        <v>220</v>
      </c>
      <c r="P22" s="59">
        <f t="shared" si="0"/>
        <v>170</v>
      </c>
      <c r="Q22" s="108">
        <v>6.53</v>
      </c>
      <c r="R22" s="86">
        <v>4.22</v>
      </c>
      <c r="S22" s="86">
        <v>2.94</v>
      </c>
      <c r="T22" s="100"/>
      <c r="U22" s="91"/>
      <c r="V22" s="91"/>
      <c r="W22" s="91"/>
      <c r="X22" s="92"/>
      <c r="Y22" s="61"/>
      <c r="Z22" s="61"/>
      <c r="AA22" s="61"/>
      <c r="AB22" s="6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ht="27" customHeight="1">
      <c r="A23" s="39" t="s">
        <v>135</v>
      </c>
      <c r="B23" s="54" t="s">
        <v>136</v>
      </c>
      <c r="C23" s="55" t="s">
        <v>115</v>
      </c>
      <c r="D23" s="109" t="s">
        <v>118</v>
      </c>
      <c r="E23" s="110"/>
      <c r="F23" s="106" t="s">
        <v>137</v>
      </c>
      <c r="G23" s="58" t="s">
        <v>58</v>
      </c>
      <c r="H23" s="58" t="s">
        <v>58</v>
      </c>
      <c r="I23" s="454">
        <v>9</v>
      </c>
      <c r="J23" s="78">
        <f t="shared" ref="J23:J25" si="1">I23*30</f>
        <v>270</v>
      </c>
      <c r="K23" s="58">
        <v>160</v>
      </c>
      <c r="L23" s="58">
        <v>40</v>
      </c>
      <c r="M23" s="58"/>
      <c r="N23" s="58" t="s">
        <v>58</v>
      </c>
      <c r="O23" s="58">
        <v>120</v>
      </c>
      <c r="P23" s="59">
        <f t="shared" si="0"/>
        <v>110</v>
      </c>
      <c r="Q23" s="90"/>
      <c r="R23" s="86">
        <v>3.89</v>
      </c>
      <c r="S23" s="86">
        <v>5.29</v>
      </c>
      <c r="T23" s="100"/>
      <c r="U23" s="91"/>
      <c r="V23" s="91"/>
      <c r="W23" s="91"/>
      <c r="X23" s="92"/>
      <c r="Y23" s="61"/>
      <c r="Z23" s="61"/>
      <c r="AA23" s="61"/>
      <c r="AB23" s="6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ht="27" customHeight="1">
      <c r="A24" s="39" t="s">
        <v>138</v>
      </c>
      <c r="B24" s="54" t="s">
        <v>139</v>
      </c>
      <c r="C24" s="68" t="s">
        <v>114</v>
      </c>
      <c r="D24" s="56"/>
      <c r="E24" s="110" t="s">
        <v>115</v>
      </c>
      <c r="F24" s="106" t="s">
        <v>140</v>
      </c>
      <c r="G24" s="58" t="s">
        <v>58</v>
      </c>
      <c r="H24" s="58" t="s">
        <v>58</v>
      </c>
      <c r="I24" s="454">
        <v>9</v>
      </c>
      <c r="J24" s="78">
        <f t="shared" si="1"/>
        <v>270</v>
      </c>
      <c r="K24" s="58">
        <v>162</v>
      </c>
      <c r="L24" s="58">
        <v>32</v>
      </c>
      <c r="M24" s="58"/>
      <c r="N24" s="58" t="s">
        <v>58</v>
      </c>
      <c r="O24" s="58">
        <v>130</v>
      </c>
      <c r="P24" s="59">
        <f t="shared" si="0"/>
        <v>108</v>
      </c>
      <c r="Q24" s="90"/>
      <c r="R24" s="100"/>
      <c r="S24" s="86">
        <v>4.76</v>
      </c>
      <c r="T24" s="86">
        <v>4.76</v>
      </c>
      <c r="U24" s="100"/>
      <c r="V24" s="91"/>
      <c r="W24" s="91"/>
      <c r="X24" s="92"/>
      <c r="Y24" s="61"/>
      <c r="Z24" s="61"/>
      <c r="AA24" s="61"/>
      <c r="AB24" s="6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27" customHeight="1">
      <c r="A25" s="39" t="s">
        <v>141</v>
      </c>
      <c r="B25" s="93" t="s">
        <v>142</v>
      </c>
      <c r="C25" s="94" t="s">
        <v>143</v>
      </c>
      <c r="D25" s="33"/>
      <c r="E25" s="96" t="s">
        <v>123</v>
      </c>
      <c r="F25" s="111" t="s">
        <v>144</v>
      </c>
      <c r="G25" s="70" t="s">
        <v>58</v>
      </c>
      <c r="H25" s="70" t="s">
        <v>58</v>
      </c>
      <c r="I25" s="455">
        <v>8</v>
      </c>
      <c r="J25" s="78">
        <f t="shared" si="1"/>
        <v>240</v>
      </c>
      <c r="K25" s="70">
        <f>J25*0.6</f>
        <v>144</v>
      </c>
      <c r="L25" s="70">
        <v>24</v>
      </c>
      <c r="M25" s="70"/>
      <c r="N25" s="70" t="s">
        <v>58</v>
      </c>
      <c r="O25" s="70">
        <v>120</v>
      </c>
      <c r="P25" s="59">
        <f t="shared" si="0"/>
        <v>96</v>
      </c>
      <c r="Q25" s="112"/>
      <c r="R25" s="113"/>
      <c r="S25" s="101">
        <v>2.76</v>
      </c>
      <c r="T25" s="101">
        <v>2.76</v>
      </c>
      <c r="U25" s="101">
        <v>2.78</v>
      </c>
      <c r="V25" s="113"/>
      <c r="W25" s="91"/>
      <c r="X25" s="92"/>
      <c r="Y25" s="61"/>
      <c r="Z25" s="61"/>
      <c r="AA25" s="61"/>
      <c r="AB25" s="6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51.75" customHeight="1">
      <c r="A26" s="39" t="s">
        <v>145</v>
      </c>
      <c r="B26" s="54" t="s">
        <v>146</v>
      </c>
      <c r="C26" s="55"/>
      <c r="D26" s="56"/>
      <c r="E26" s="110" t="s">
        <v>114</v>
      </c>
      <c r="F26" s="58" t="s">
        <v>58</v>
      </c>
      <c r="G26" s="58" t="s">
        <v>58</v>
      </c>
      <c r="H26" s="58" t="s">
        <v>58</v>
      </c>
      <c r="I26" s="456">
        <v>3</v>
      </c>
      <c r="J26" s="58">
        <v>90</v>
      </c>
      <c r="K26" s="58">
        <v>54</v>
      </c>
      <c r="L26" s="58">
        <v>4</v>
      </c>
      <c r="M26" s="58"/>
      <c r="N26" s="58" t="s">
        <v>58</v>
      </c>
      <c r="O26" s="58">
        <v>50</v>
      </c>
      <c r="P26" s="59">
        <f t="shared" si="0"/>
        <v>36</v>
      </c>
      <c r="Q26" s="114"/>
      <c r="R26" s="100"/>
      <c r="S26" s="101">
        <v>1.59</v>
      </c>
      <c r="T26" s="101">
        <v>1.59</v>
      </c>
      <c r="U26" s="113"/>
      <c r="V26" s="115"/>
      <c r="W26" s="115"/>
      <c r="X26" s="116"/>
      <c r="Y26" s="61"/>
      <c r="Z26" s="61"/>
      <c r="AA26" s="61"/>
      <c r="AB26" s="6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29.25" customHeight="1">
      <c r="A27" s="39" t="s">
        <v>147</v>
      </c>
      <c r="B27" s="54" t="s">
        <v>148</v>
      </c>
      <c r="C27" s="68" t="s">
        <v>149</v>
      </c>
      <c r="D27" s="58" t="s">
        <v>58</v>
      </c>
      <c r="E27" s="110" t="s">
        <v>143</v>
      </c>
      <c r="F27" s="58" t="s">
        <v>58</v>
      </c>
      <c r="G27" s="58" t="s">
        <v>58</v>
      </c>
      <c r="H27" s="58" t="s">
        <v>58</v>
      </c>
      <c r="I27" s="456">
        <v>6</v>
      </c>
      <c r="J27" s="78">
        <f t="shared" ref="J27:J29" si="2">I27*30</f>
        <v>180</v>
      </c>
      <c r="K27" s="58">
        <v>108</v>
      </c>
      <c r="L27" s="58">
        <v>38</v>
      </c>
      <c r="M27" s="58"/>
      <c r="N27" s="107"/>
      <c r="O27" s="58">
        <v>70</v>
      </c>
      <c r="P27" s="59">
        <f t="shared" si="0"/>
        <v>72</v>
      </c>
      <c r="Q27" s="90"/>
      <c r="R27" s="100"/>
      <c r="S27" s="100"/>
      <c r="T27" s="100"/>
      <c r="U27" s="86">
        <v>3.22</v>
      </c>
      <c r="V27" s="86">
        <v>3.12</v>
      </c>
      <c r="W27" s="100"/>
      <c r="X27" s="60"/>
      <c r="Y27" s="61"/>
      <c r="Z27" s="61"/>
      <c r="AA27" s="61"/>
      <c r="AB27" s="6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</row>
    <row r="28" spans="1:41" ht="24" customHeight="1">
      <c r="A28" s="39" t="s">
        <v>150</v>
      </c>
      <c r="B28" s="54" t="s">
        <v>151</v>
      </c>
      <c r="C28" s="117" t="s">
        <v>149</v>
      </c>
      <c r="D28" s="110" t="s">
        <v>58</v>
      </c>
      <c r="E28" s="110" t="s">
        <v>143</v>
      </c>
      <c r="F28" s="110" t="s">
        <v>58</v>
      </c>
      <c r="G28" s="110" t="s">
        <v>58</v>
      </c>
      <c r="H28" s="110" t="s">
        <v>58</v>
      </c>
      <c r="I28" s="456">
        <v>6</v>
      </c>
      <c r="J28" s="78">
        <f t="shared" si="2"/>
        <v>180</v>
      </c>
      <c r="K28" s="58">
        <v>108</v>
      </c>
      <c r="L28" s="58">
        <v>38</v>
      </c>
      <c r="M28" s="58"/>
      <c r="N28" s="58" t="s">
        <v>58</v>
      </c>
      <c r="O28" s="58">
        <v>70</v>
      </c>
      <c r="P28" s="59">
        <f t="shared" si="0"/>
        <v>72</v>
      </c>
      <c r="Q28" s="118"/>
      <c r="R28" s="67"/>
      <c r="S28" s="67"/>
      <c r="T28" s="67"/>
      <c r="U28" s="86">
        <v>3.22</v>
      </c>
      <c r="V28" s="86">
        <v>3.12</v>
      </c>
      <c r="W28" s="67"/>
      <c r="X28" s="67"/>
      <c r="Y28" s="67"/>
      <c r="Z28" s="67"/>
      <c r="AA28" s="67"/>
      <c r="AB28" s="119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30.75" customHeight="1">
      <c r="A29" s="39" t="s">
        <v>152</v>
      </c>
      <c r="B29" s="54" t="s">
        <v>153</v>
      </c>
      <c r="C29" s="68" t="s">
        <v>149</v>
      </c>
      <c r="D29" s="58" t="s">
        <v>58</v>
      </c>
      <c r="E29" s="110" t="s">
        <v>143</v>
      </c>
      <c r="F29" s="106" t="s">
        <v>154</v>
      </c>
      <c r="G29" s="58" t="s">
        <v>58</v>
      </c>
      <c r="H29" s="58" t="s">
        <v>58</v>
      </c>
      <c r="I29" s="456">
        <v>6</v>
      </c>
      <c r="J29" s="78">
        <f t="shared" si="2"/>
        <v>180</v>
      </c>
      <c r="K29" s="58">
        <v>100</v>
      </c>
      <c r="L29" s="58">
        <v>30</v>
      </c>
      <c r="M29" s="58"/>
      <c r="N29" s="58" t="s">
        <v>58</v>
      </c>
      <c r="O29" s="58">
        <v>70</v>
      </c>
      <c r="P29" s="59">
        <f t="shared" si="0"/>
        <v>80</v>
      </c>
      <c r="Q29" s="118"/>
      <c r="R29" s="67"/>
      <c r="S29" s="67"/>
      <c r="T29" s="67"/>
      <c r="U29" s="86">
        <v>3.11</v>
      </c>
      <c r="V29" s="86">
        <v>2.75</v>
      </c>
      <c r="W29" s="67"/>
      <c r="X29" s="67"/>
      <c r="Y29" s="120"/>
      <c r="Z29" s="61"/>
      <c r="AA29" s="61"/>
      <c r="AB29" s="6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</row>
    <row r="30" spans="1:41" ht="42" customHeight="1">
      <c r="A30" s="39" t="s">
        <v>155</v>
      </c>
      <c r="B30" s="54" t="s">
        <v>156</v>
      </c>
      <c r="C30" s="121"/>
      <c r="D30" s="77" t="s">
        <v>157</v>
      </c>
      <c r="E30" s="77" t="s">
        <v>143</v>
      </c>
      <c r="F30" s="105" t="s">
        <v>158</v>
      </c>
      <c r="G30" s="58" t="s">
        <v>58</v>
      </c>
      <c r="H30" s="58"/>
      <c r="I30" s="454">
        <v>8</v>
      </c>
      <c r="J30" s="78">
        <v>240</v>
      </c>
      <c r="K30" s="58">
        <v>130</v>
      </c>
      <c r="L30" s="58">
        <v>20</v>
      </c>
      <c r="M30" s="58"/>
      <c r="N30" s="58"/>
      <c r="O30" s="58">
        <v>110</v>
      </c>
      <c r="P30" s="59">
        <f t="shared" si="0"/>
        <v>110</v>
      </c>
      <c r="Q30" s="90"/>
      <c r="R30" s="100"/>
      <c r="S30" s="100"/>
      <c r="T30" s="100"/>
      <c r="U30" s="86">
        <v>2.67</v>
      </c>
      <c r="V30" s="86">
        <v>2.62</v>
      </c>
      <c r="W30" s="100"/>
      <c r="X30" s="122"/>
      <c r="Y30" s="61"/>
      <c r="Z30" s="61"/>
      <c r="AA30" s="123">
        <v>2</v>
      </c>
      <c r="AB30" s="6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ht="36.75" customHeight="1">
      <c r="A31" s="39" t="s">
        <v>159</v>
      </c>
      <c r="B31" s="54" t="s">
        <v>160</v>
      </c>
      <c r="C31" s="54"/>
      <c r="D31" s="110" t="s">
        <v>149</v>
      </c>
      <c r="E31" s="110"/>
      <c r="F31" s="78"/>
      <c r="G31" s="58" t="s">
        <v>58</v>
      </c>
      <c r="H31" s="106" t="s">
        <v>154</v>
      </c>
      <c r="I31" s="454">
        <v>5</v>
      </c>
      <c r="J31" s="78">
        <v>150</v>
      </c>
      <c r="K31" s="58">
        <v>90</v>
      </c>
      <c r="L31" s="58">
        <v>20</v>
      </c>
      <c r="M31" s="58"/>
      <c r="N31" s="58" t="s">
        <v>58</v>
      </c>
      <c r="O31" s="58">
        <v>70</v>
      </c>
      <c r="P31" s="59">
        <f t="shared" si="0"/>
        <v>60</v>
      </c>
      <c r="Q31" s="90"/>
      <c r="R31" s="100"/>
      <c r="S31" s="100"/>
      <c r="T31" s="100"/>
      <c r="U31" s="86">
        <v>2.67</v>
      </c>
      <c r="V31" s="86">
        <v>2.62</v>
      </c>
      <c r="W31" s="100"/>
      <c r="X31" s="122"/>
      <c r="Y31" s="61"/>
      <c r="Z31" s="61"/>
      <c r="AA31" s="61"/>
      <c r="AB31" s="6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</row>
    <row r="32" spans="1:41" ht="27.75" customHeight="1">
      <c r="A32" s="39" t="s">
        <v>161</v>
      </c>
      <c r="B32" s="54" t="s">
        <v>162</v>
      </c>
      <c r="C32" s="121"/>
      <c r="D32" s="77" t="s">
        <v>149</v>
      </c>
      <c r="E32" s="77" t="s">
        <v>143</v>
      </c>
      <c r="F32" s="105" t="s">
        <v>163</v>
      </c>
      <c r="G32" s="58" t="s">
        <v>58</v>
      </c>
      <c r="H32" s="58" t="s">
        <v>149</v>
      </c>
      <c r="I32" s="454">
        <v>5</v>
      </c>
      <c r="J32" s="78">
        <v>150</v>
      </c>
      <c r="K32" s="58">
        <v>90</v>
      </c>
      <c r="L32" s="58">
        <v>20</v>
      </c>
      <c r="M32" s="58"/>
      <c r="N32" s="58" t="s">
        <v>58</v>
      </c>
      <c r="O32" s="58">
        <v>70</v>
      </c>
      <c r="P32" s="59">
        <f t="shared" si="0"/>
        <v>60</v>
      </c>
      <c r="Q32" s="90"/>
      <c r="R32" s="100"/>
      <c r="S32" s="100"/>
      <c r="T32" s="100"/>
      <c r="U32" s="86">
        <v>2.67</v>
      </c>
      <c r="V32" s="86">
        <v>2.62</v>
      </c>
      <c r="W32" s="100"/>
      <c r="X32" s="122"/>
      <c r="Y32" s="61"/>
      <c r="Z32" s="61"/>
      <c r="AA32" s="61"/>
      <c r="AB32" s="6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41" ht="30" customHeight="1">
      <c r="A33" s="39" t="s">
        <v>164</v>
      </c>
      <c r="B33" s="54" t="s">
        <v>165</v>
      </c>
      <c r="C33" s="54"/>
      <c r="D33" s="77" t="s">
        <v>149</v>
      </c>
      <c r="E33" s="77" t="s">
        <v>143</v>
      </c>
      <c r="F33" s="78" t="s">
        <v>58</v>
      </c>
      <c r="G33" s="58" t="s">
        <v>58</v>
      </c>
      <c r="H33" s="58" t="s">
        <v>149</v>
      </c>
      <c r="I33" s="454">
        <v>5</v>
      </c>
      <c r="J33" s="78">
        <v>150</v>
      </c>
      <c r="K33" s="58">
        <v>90</v>
      </c>
      <c r="L33" s="58">
        <v>20</v>
      </c>
      <c r="M33" s="58"/>
      <c r="N33" s="58" t="s">
        <v>58</v>
      </c>
      <c r="O33" s="58">
        <v>70</v>
      </c>
      <c r="P33" s="59">
        <f t="shared" si="0"/>
        <v>60</v>
      </c>
      <c r="Q33" s="124"/>
      <c r="R33" s="125"/>
      <c r="S33" s="125"/>
      <c r="T33" s="125"/>
      <c r="U33" s="86">
        <v>2.67</v>
      </c>
      <c r="V33" s="86">
        <v>2.62</v>
      </c>
      <c r="W33" s="125"/>
      <c r="X33" s="126"/>
      <c r="Y33" s="127"/>
      <c r="Z33" s="127"/>
      <c r="AA33" s="127"/>
      <c r="AB33" s="6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</row>
    <row r="34" spans="1:41" ht="30" customHeight="1">
      <c r="A34" s="39" t="s">
        <v>166</v>
      </c>
      <c r="B34" s="54" t="s">
        <v>167</v>
      </c>
      <c r="C34" s="128"/>
      <c r="D34" s="129" t="s">
        <v>149</v>
      </c>
      <c r="E34" s="129"/>
      <c r="F34" s="130"/>
      <c r="G34" s="131"/>
      <c r="H34" s="131"/>
      <c r="I34" s="459">
        <v>3</v>
      </c>
      <c r="J34" s="130">
        <v>90</v>
      </c>
      <c r="K34" s="132">
        <v>54</v>
      </c>
      <c r="L34" s="132">
        <v>10</v>
      </c>
      <c r="M34" s="132"/>
      <c r="N34" s="132"/>
      <c r="O34" s="132">
        <v>44</v>
      </c>
      <c r="P34" s="59">
        <f t="shared" si="0"/>
        <v>36</v>
      </c>
      <c r="Q34" s="133"/>
      <c r="R34" s="134"/>
      <c r="S34" s="134"/>
      <c r="T34" s="134"/>
      <c r="U34" s="101">
        <v>1.66</v>
      </c>
      <c r="V34" s="113">
        <v>1.5</v>
      </c>
      <c r="W34" s="113"/>
      <c r="X34" s="135"/>
      <c r="Y34" s="61"/>
      <c r="Z34" s="61"/>
      <c r="AA34" s="61"/>
      <c r="AB34" s="6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</row>
    <row r="35" spans="1:41" ht="43.5" customHeight="1">
      <c r="A35" s="39" t="s">
        <v>168</v>
      </c>
      <c r="B35" s="54" t="s">
        <v>169</v>
      </c>
      <c r="C35" s="54"/>
      <c r="D35" s="77" t="s">
        <v>170</v>
      </c>
      <c r="E35" s="77" t="s">
        <v>171</v>
      </c>
      <c r="F35" s="105" t="s">
        <v>172</v>
      </c>
      <c r="G35" s="58" t="s">
        <v>58</v>
      </c>
      <c r="H35" s="58" t="s">
        <v>170</v>
      </c>
      <c r="I35" s="454">
        <v>8</v>
      </c>
      <c r="J35" s="78">
        <v>240</v>
      </c>
      <c r="K35" s="58">
        <v>144</v>
      </c>
      <c r="L35" s="58">
        <v>14</v>
      </c>
      <c r="M35" s="58"/>
      <c r="N35" s="58"/>
      <c r="O35" s="58">
        <v>130</v>
      </c>
      <c r="P35" s="59">
        <f t="shared" si="0"/>
        <v>96</v>
      </c>
      <c r="Q35" s="124"/>
      <c r="R35" s="125"/>
      <c r="S35" s="125"/>
      <c r="T35" s="125"/>
      <c r="U35" s="100"/>
      <c r="V35" s="100"/>
      <c r="W35" s="86">
        <v>4.3499999999999996</v>
      </c>
      <c r="X35" s="86">
        <v>3.61</v>
      </c>
      <c r="Y35" s="127"/>
      <c r="Z35" s="127"/>
      <c r="AA35" s="127"/>
      <c r="AB35" s="6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</row>
    <row r="36" spans="1:41" ht="76.5" customHeight="1">
      <c r="A36" s="39" t="s">
        <v>173</v>
      </c>
      <c r="B36" s="54" t="s">
        <v>174</v>
      </c>
      <c r="C36" s="54" t="s">
        <v>175</v>
      </c>
      <c r="D36" s="77" t="s">
        <v>176</v>
      </c>
      <c r="E36" s="106" t="s">
        <v>58</v>
      </c>
      <c r="F36" s="105"/>
      <c r="G36" s="58" t="s">
        <v>58</v>
      </c>
      <c r="H36" s="106" t="s">
        <v>177</v>
      </c>
      <c r="I36" s="460">
        <v>23</v>
      </c>
      <c r="J36" s="78">
        <f t="shared" ref="J36:J39" si="3">I36*30</f>
        <v>690</v>
      </c>
      <c r="K36" s="58">
        <v>432</v>
      </c>
      <c r="L36" s="58">
        <v>28</v>
      </c>
      <c r="M36" s="58"/>
      <c r="N36" s="58" t="s">
        <v>58</v>
      </c>
      <c r="O36" s="58">
        <f t="shared" ref="O36:O39" si="4">K36-L36</f>
        <v>404</v>
      </c>
      <c r="P36" s="59">
        <f t="shared" si="0"/>
        <v>258</v>
      </c>
      <c r="Q36" s="90"/>
      <c r="R36" s="100"/>
      <c r="S36" s="100"/>
      <c r="T36" s="100"/>
      <c r="U36" s="100"/>
      <c r="V36" s="100"/>
      <c r="W36" s="100"/>
      <c r="X36" s="100"/>
      <c r="Y36" s="123">
        <v>5.97</v>
      </c>
      <c r="Z36" s="123">
        <v>5.65</v>
      </c>
      <c r="AA36" s="123">
        <v>6.5</v>
      </c>
      <c r="AB36" s="136">
        <v>6.5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1:41" ht="43.5" customHeight="1">
      <c r="A37" s="39" t="s">
        <v>178</v>
      </c>
      <c r="B37" s="54" t="s">
        <v>179</v>
      </c>
      <c r="C37" s="121" t="s">
        <v>175</v>
      </c>
      <c r="D37" s="77" t="s">
        <v>180</v>
      </c>
      <c r="E37" s="77" t="s">
        <v>181</v>
      </c>
      <c r="F37" s="105" t="s">
        <v>58</v>
      </c>
      <c r="G37" s="58" t="s">
        <v>58</v>
      </c>
      <c r="H37" s="106" t="s">
        <v>182</v>
      </c>
      <c r="I37" s="461">
        <v>16</v>
      </c>
      <c r="J37" s="78">
        <f t="shared" si="3"/>
        <v>480</v>
      </c>
      <c r="K37" s="58">
        <f t="shared" ref="K37:K39" si="5">J37*0.6</f>
        <v>288</v>
      </c>
      <c r="L37" s="58">
        <v>14</v>
      </c>
      <c r="M37" s="58"/>
      <c r="N37" s="58" t="s">
        <v>58</v>
      </c>
      <c r="O37" s="58">
        <f t="shared" si="4"/>
        <v>274</v>
      </c>
      <c r="P37" s="59">
        <f t="shared" si="0"/>
        <v>192</v>
      </c>
      <c r="Q37" s="90"/>
      <c r="R37" s="100"/>
      <c r="S37" s="100"/>
      <c r="T37" s="100"/>
      <c r="U37" s="100"/>
      <c r="V37" s="100"/>
      <c r="W37" s="86">
        <v>2</v>
      </c>
      <c r="X37" s="100">
        <v>2</v>
      </c>
      <c r="Y37" s="81">
        <v>1.62</v>
      </c>
      <c r="Z37" s="81">
        <v>1.54</v>
      </c>
      <c r="AA37" s="81">
        <v>4.5</v>
      </c>
      <c r="AB37" s="137">
        <v>4.5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1:41" ht="43.5" customHeight="1">
      <c r="A38" s="39" t="s">
        <v>183</v>
      </c>
      <c r="B38" s="54" t="s">
        <v>184</v>
      </c>
      <c r="C38" s="121" t="s">
        <v>175</v>
      </c>
      <c r="D38" s="77" t="s">
        <v>180</v>
      </c>
      <c r="E38" s="58" t="s">
        <v>58</v>
      </c>
      <c r="F38" s="105" t="s">
        <v>185</v>
      </c>
      <c r="G38" s="138" t="s">
        <v>58</v>
      </c>
      <c r="H38" s="106" t="s">
        <v>182</v>
      </c>
      <c r="I38" s="462">
        <v>20</v>
      </c>
      <c r="J38" s="78">
        <f t="shared" si="3"/>
        <v>600</v>
      </c>
      <c r="K38" s="83">
        <f t="shared" si="5"/>
        <v>360</v>
      </c>
      <c r="L38" s="58">
        <v>20</v>
      </c>
      <c r="M38" s="83"/>
      <c r="N38" s="83" t="s">
        <v>58</v>
      </c>
      <c r="O38" s="58">
        <f t="shared" si="4"/>
        <v>340</v>
      </c>
      <c r="P38" s="59">
        <f t="shared" si="0"/>
        <v>240</v>
      </c>
      <c r="Q38" s="124"/>
      <c r="R38" s="125"/>
      <c r="S38" s="125"/>
      <c r="T38" s="125"/>
      <c r="U38" s="125"/>
      <c r="V38" s="125"/>
      <c r="W38" s="86">
        <v>2</v>
      </c>
      <c r="X38" s="100">
        <v>2</v>
      </c>
      <c r="Y38" s="86">
        <v>4.33</v>
      </c>
      <c r="Z38" s="123">
        <v>4.1100000000000003</v>
      </c>
      <c r="AA38" s="123">
        <v>4</v>
      </c>
      <c r="AB38" s="137">
        <v>4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</row>
    <row r="39" spans="1:41" ht="42.75" customHeight="1">
      <c r="A39" s="39" t="s">
        <v>186</v>
      </c>
      <c r="B39" s="54" t="s">
        <v>187</v>
      </c>
      <c r="C39" s="121" t="s">
        <v>175</v>
      </c>
      <c r="D39" s="77" t="s">
        <v>180</v>
      </c>
      <c r="E39" s="77" t="s">
        <v>181</v>
      </c>
      <c r="F39" s="105" t="s">
        <v>58</v>
      </c>
      <c r="G39" s="138" t="s">
        <v>58</v>
      </c>
      <c r="H39" s="106" t="s">
        <v>170</v>
      </c>
      <c r="I39" s="454">
        <v>10</v>
      </c>
      <c r="J39" s="78">
        <f t="shared" si="3"/>
        <v>300</v>
      </c>
      <c r="K39" s="58">
        <f t="shared" si="5"/>
        <v>180</v>
      </c>
      <c r="L39" s="83">
        <v>18</v>
      </c>
      <c r="M39" s="83"/>
      <c r="N39" s="58"/>
      <c r="O39" s="58">
        <f t="shared" si="4"/>
        <v>162</v>
      </c>
      <c r="P39" s="59">
        <f t="shared" si="0"/>
        <v>120</v>
      </c>
      <c r="Q39" s="90"/>
      <c r="R39" s="100"/>
      <c r="S39" s="100"/>
      <c r="T39" s="100"/>
      <c r="U39" s="100"/>
      <c r="V39" s="100"/>
      <c r="W39" s="100"/>
      <c r="X39" s="139">
        <v>3.18</v>
      </c>
      <c r="Y39" s="123">
        <v>2.16</v>
      </c>
      <c r="Z39" s="123">
        <v>2.06</v>
      </c>
      <c r="AA39" s="123">
        <v>1.5</v>
      </c>
      <c r="AB39" s="136">
        <v>1.5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34.5" customHeight="1">
      <c r="A40" s="39" t="s">
        <v>188</v>
      </c>
      <c r="B40" s="54" t="s">
        <v>189</v>
      </c>
      <c r="C40" s="54" t="s">
        <v>170</v>
      </c>
      <c r="D40" s="77" t="s">
        <v>190</v>
      </c>
      <c r="E40" s="77" t="s">
        <v>171</v>
      </c>
      <c r="F40" s="78" t="s">
        <v>58</v>
      </c>
      <c r="G40" s="138" t="s">
        <v>58</v>
      </c>
      <c r="H40" s="58" t="s">
        <v>58</v>
      </c>
      <c r="I40" s="454">
        <v>7</v>
      </c>
      <c r="J40" s="78">
        <v>210</v>
      </c>
      <c r="K40" s="58">
        <v>120</v>
      </c>
      <c r="L40" s="58">
        <v>20</v>
      </c>
      <c r="M40" s="58"/>
      <c r="N40" s="58"/>
      <c r="O40" s="58">
        <v>100</v>
      </c>
      <c r="P40" s="59">
        <f t="shared" si="0"/>
        <v>90</v>
      </c>
      <c r="Q40" s="124"/>
      <c r="R40" s="100"/>
      <c r="S40" s="100"/>
      <c r="T40" s="100"/>
      <c r="U40" s="100"/>
      <c r="V40" s="100"/>
      <c r="W40" s="86">
        <v>2.2200000000000002</v>
      </c>
      <c r="X40" s="86">
        <v>2.2200000000000002</v>
      </c>
      <c r="Y40" s="61"/>
      <c r="Z40" s="61"/>
      <c r="AA40" s="61"/>
      <c r="AB40" s="63">
        <v>2.5</v>
      </c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26.25" customHeight="1">
      <c r="A41" s="39" t="s">
        <v>191</v>
      </c>
      <c r="B41" s="54" t="s">
        <v>192</v>
      </c>
      <c r="C41" s="121" t="s">
        <v>170</v>
      </c>
      <c r="D41" s="110"/>
      <c r="E41" s="110" t="s">
        <v>171</v>
      </c>
      <c r="F41" s="84" t="s">
        <v>58</v>
      </c>
      <c r="G41" s="83" t="s">
        <v>58</v>
      </c>
      <c r="H41" s="58" t="s">
        <v>58</v>
      </c>
      <c r="I41" s="457">
        <v>4</v>
      </c>
      <c r="J41" s="83">
        <v>120</v>
      </c>
      <c r="K41" s="83">
        <v>72</v>
      </c>
      <c r="L41" s="83">
        <v>10</v>
      </c>
      <c r="M41" s="83"/>
      <c r="N41" s="83"/>
      <c r="O41" s="83">
        <v>62</v>
      </c>
      <c r="P41" s="59">
        <f t="shared" si="0"/>
        <v>48</v>
      </c>
      <c r="Q41" s="90"/>
      <c r="R41" s="100"/>
      <c r="S41" s="100"/>
      <c r="T41" s="100"/>
      <c r="U41" s="100"/>
      <c r="V41" s="100"/>
      <c r="W41" s="86">
        <v>2</v>
      </c>
      <c r="X41" s="86">
        <v>2</v>
      </c>
      <c r="Y41" s="140"/>
      <c r="Z41" s="61"/>
      <c r="AA41" s="61"/>
      <c r="AB41" s="6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  <row r="42" spans="1:41" ht="61.5" customHeight="1">
      <c r="A42" s="39" t="s">
        <v>193</v>
      </c>
      <c r="B42" s="54" t="s">
        <v>194</v>
      </c>
      <c r="C42" s="121" t="s">
        <v>175</v>
      </c>
      <c r="D42" s="77" t="s">
        <v>195</v>
      </c>
      <c r="E42" s="77"/>
      <c r="F42" s="99" t="s">
        <v>58</v>
      </c>
      <c r="G42" s="58" t="s">
        <v>58</v>
      </c>
      <c r="H42" s="141"/>
      <c r="I42" s="463">
        <v>12</v>
      </c>
      <c r="J42" s="78">
        <f>I42*30</f>
        <v>360</v>
      </c>
      <c r="K42" s="58">
        <f>J42*0.6</f>
        <v>216</v>
      </c>
      <c r="L42" s="70">
        <v>12</v>
      </c>
      <c r="M42" s="70"/>
      <c r="N42" s="58"/>
      <c r="O42" s="58">
        <f>K42-L42</f>
        <v>204</v>
      </c>
      <c r="P42" s="59">
        <f t="shared" si="0"/>
        <v>144</v>
      </c>
      <c r="Q42" s="112"/>
      <c r="R42" s="113"/>
      <c r="S42" s="113"/>
      <c r="T42" s="113"/>
      <c r="U42" s="115"/>
      <c r="V42" s="115"/>
      <c r="W42" s="115"/>
      <c r="X42" s="116"/>
      <c r="Y42" s="123">
        <v>4.87</v>
      </c>
      <c r="Z42" s="123">
        <v>4.63</v>
      </c>
      <c r="AA42" s="123">
        <v>2.7</v>
      </c>
      <c r="AB42" s="6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</row>
    <row r="43" spans="1:41" ht="40.5" customHeight="1">
      <c r="A43" s="39" t="s">
        <v>196</v>
      </c>
      <c r="B43" s="93" t="s">
        <v>197</v>
      </c>
      <c r="C43" s="93"/>
      <c r="D43" s="142" t="s">
        <v>114</v>
      </c>
      <c r="E43" s="142"/>
      <c r="F43" s="143" t="s">
        <v>58</v>
      </c>
      <c r="G43" s="144" t="s">
        <v>58</v>
      </c>
      <c r="H43" s="145"/>
      <c r="I43" s="455">
        <v>3</v>
      </c>
      <c r="J43" s="70">
        <v>90</v>
      </c>
      <c r="K43" s="70">
        <v>40</v>
      </c>
      <c r="L43" s="70">
        <v>10</v>
      </c>
      <c r="M43" s="70"/>
      <c r="N43" s="70"/>
      <c r="O43" s="70">
        <v>30</v>
      </c>
      <c r="P43" s="59">
        <f t="shared" si="0"/>
        <v>50</v>
      </c>
      <c r="Q43" s="124"/>
      <c r="R43" s="125"/>
      <c r="S43" s="125"/>
      <c r="T43" s="146">
        <v>2.35</v>
      </c>
      <c r="U43" s="125"/>
      <c r="V43" s="125"/>
      <c r="W43" s="115"/>
      <c r="X43" s="116"/>
      <c r="Y43" s="61"/>
      <c r="Z43" s="72"/>
      <c r="AA43" s="61"/>
      <c r="AB43" s="6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</row>
    <row r="44" spans="1:41" ht="32.25" customHeight="1">
      <c r="A44" s="39" t="s">
        <v>198</v>
      </c>
      <c r="B44" s="54" t="s">
        <v>199</v>
      </c>
      <c r="C44" s="147"/>
      <c r="D44" s="129" t="s">
        <v>171</v>
      </c>
      <c r="E44" s="129"/>
      <c r="F44" s="131" t="s">
        <v>58</v>
      </c>
      <c r="G44" s="131" t="s">
        <v>58</v>
      </c>
      <c r="H44" s="131"/>
      <c r="I44" s="464">
        <v>3</v>
      </c>
      <c r="J44" s="148">
        <v>90</v>
      </c>
      <c r="K44" s="131">
        <v>40</v>
      </c>
      <c r="L44" s="131">
        <v>6</v>
      </c>
      <c r="M44" s="131"/>
      <c r="N44" s="131"/>
      <c r="O44" s="131">
        <v>34</v>
      </c>
      <c r="P44" s="59">
        <f t="shared" si="0"/>
        <v>50</v>
      </c>
      <c r="Q44" s="90"/>
      <c r="R44" s="100"/>
      <c r="S44" s="100"/>
      <c r="T44" s="100"/>
      <c r="U44" s="100"/>
      <c r="V44" s="100"/>
      <c r="W44" s="100">
        <v>2.1</v>
      </c>
      <c r="X44" s="122"/>
      <c r="Y44" s="61"/>
      <c r="Z44" s="61"/>
      <c r="AA44" s="61"/>
      <c r="AB44" s="6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</row>
    <row r="45" spans="1:41" ht="34.5" customHeight="1">
      <c r="A45" s="39" t="s">
        <v>200</v>
      </c>
      <c r="B45" s="54" t="s">
        <v>201</v>
      </c>
      <c r="C45" s="149"/>
      <c r="D45" s="129" t="s">
        <v>170</v>
      </c>
      <c r="E45" s="129"/>
      <c r="F45" s="131" t="s">
        <v>58</v>
      </c>
      <c r="G45" s="131" t="s">
        <v>58</v>
      </c>
      <c r="H45" s="131"/>
      <c r="I45" s="464">
        <v>3</v>
      </c>
      <c r="J45" s="148">
        <v>90</v>
      </c>
      <c r="K45" s="131">
        <v>40</v>
      </c>
      <c r="L45" s="131">
        <v>6</v>
      </c>
      <c r="M45" s="131"/>
      <c r="N45" s="131"/>
      <c r="O45" s="131">
        <v>34</v>
      </c>
      <c r="P45" s="59">
        <f t="shared" si="0"/>
        <v>50</v>
      </c>
      <c r="Q45" s="150"/>
      <c r="R45" s="87"/>
      <c r="S45" s="87"/>
      <c r="T45" s="87"/>
      <c r="U45" s="87"/>
      <c r="V45" s="87"/>
      <c r="W45" s="87"/>
      <c r="X45" s="151">
        <v>2.35</v>
      </c>
      <c r="Y45" s="61"/>
      <c r="Z45" s="61"/>
      <c r="AA45" s="61"/>
      <c r="AB45" s="6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ht="27" customHeight="1">
      <c r="A46" s="39" t="s">
        <v>202</v>
      </c>
      <c r="B46" s="54" t="s">
        <v>203</v>
      </c>
      <c r="C46" s="147"/>
      <c r="D46" s="129" t="s">
        <v>171</v>
      </c>
      <c r="E46" s="129"/>
      <c r="F46" s="131" t="s">
        <v>58</v>
      </c>
      <c r="G46" s="131" t="s">
        <v>58</v>
      </c>
      <c r="H46" s="131"/>
      <c r="I46" s="464">
        <v>3</v>
      </c>
      <c r="J46" s="148">
        <v>90</v>
      </c>
      <c r="K46" s="131">
        <v>40</v>
      </c>
      <c r="L46" s="131">
        <v>6</v>
      </c>
      <c r="M46" s="131"/>
      <c r="N46" s="131"/>
      <c r="O46" s="131">
        <v>34</v>
      </c>
      <c r="P46" s="59">
        <f t="shared" si="0"/>
        <v>50</v>
      </c>
      <c r="Q46" s="90"/>
      <c r="R46" s="100"/>
      <c r="S46" s="100"/>
      <c r="T46" s="100"/>
      <c r="U46" s="100"/>
      <c r="V46" s="100"/>
      <c r="W46" s="100">
        <v>2.1</v>
      </c>
      <c r="X46" s="72"/>
      <c r="Y46" s="61"/>
      <c r="Z46" s="61"/>
      <c r="AA46" s="61"/>
      <c r="AB46" s="6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</row>
    <row r="47" spans="1:41" ht="27" customHeight="1">
      <c r="A47" s="39" t="s">
        <v>204</v>
      </c>
      <c r="B47" s="54" t="s">
        <v>205</v>
      </c>
      <c r="C47" s="149"/>
      <c r="D47" s="129" t="s">
        <v>171</v>
      </c>
      <c r="E47" s="129"/>
      <c r="F47" s="131" t="s">
        <v>58</v>
      </c>
      <c r="G47" s="131" t="s">
        <v>58</v>
      </c>
      <c r="H47" s="131"/>
      <c r="I47" s="464">
        <v>3</v>
      </c>
      <c r="J47" s="130">
        <v>90</v>
      </c>
      <c r="K47" s="132">
        <v>40</v>
      </c>
      <c r="L47" s="132">
        <v>6</v>
      </c>
      <c r="M47" s="132"/>
      <c r="N47" s="132"/>
      <c r="O47" s="131">
        <v>34</v>
      </c>
      <c r="P47" s="59">
        <f t="shared" si="0"/>
        <v>50</v>
      </c>
      <c r="Q47" s="90"/>
      <c r="R47" s="100"/>
      <c r="S47" s="100"/>
      <c r="T47" s="100"/>
      <c r="U47" s="100"/>
      <c r="V47" s="100"/>
      <c r="W47" s="100">
        <v>2.1</v>
      </c>
      <c r="X47" s="152"/>
      <c r="Y47" s="61"/>
      <c r="Z47" s="61"/>
      <c r="AA47" s="61"/>
      <c r="AB47" s="6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</row>
    <row r="48" spans="1:41" ht="24.75" customHeight="1">
      <c r="A48" s="39" t="s">
        <v>206</v>
      </c>
      <c r="B48" s="54" t="s">
        <v>207</v>
      </c>
      <c r="C48" s="149"/>
      <c r="D48" s="131" t="s">
        <v>170</v>
      </c>
      <c r="E48" s="129" t="s">
        <v>171</v>
      </c>
      <c r="F48" s="131" t="s">
        <v>58</v>
      </c>
      <c r="G48" s="131" t="s">
        <v>58</v>
      </c>
      <c r="H48" s="131" t="s">
        <v>58</v>
      </c>
      <c r="I48" s="464">
        <v>3</v>
      </c>
      <c r="J48" s="131">
        <v>90</v>
      </c>
      <c r="K48" s="131">
        <v>54</v>
      </c>
      <c r="L48" s="132">
        <v>6</v>
      </c>
      <c r="M48" s="132"/>
      <c r="N48" s="132"/>
      <c r="O48" s="131">
        <v>48</v>
      </c>
      <c r="P48" s="59">
        <f t="shared" si="0"/>
        <v>36</v>
      </c>
      <c r="Q48" s="90"/>
      <c r="R48" s="100"/>
      <c r="S48" s="100"/>
      <c r="T48" s="152"/>
      <c r="U48" s="152"/>
      <c r="V48" s="60"/>
      <c r="W48" s="153">
        <v>1.5</v>
      </c>
      <c r="X48" s="153">
        <v>1.5</v>
      </c>
      <c r="Y48" s="61"/>
      <c r="Z48" s="61"/>
      <c r="AA48" s="61"/>
      <c r="AB48" s="6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</row>
    <row r="49" spans="1:41" ht="24.75" customHeight="1">
      <c r="A49" s="39" t="s">
        <v>208</v>
      </c>
      <c r="B49" s="54" t="s">
        <v>209</v>
      </c>
      <c r="C49" s="147"/>
      <c r="D49" s="129" t="s">
        <v>170</v>
      </c>
      <c r="E49" s="129"/>
      <c r="F49" s="131" t="s">
        <v>58</v>
      </c>
      <c r="G49" s="131" t="s">
        <v>58</v>
      </c>
      <c r="H49" s="131"/>
      <c r="I49" s="464">
        <v>3</v>
      </c>
      <c r="J49" s="131">
        <v>90</v>
      </c>
      <c r="K49" s="131">
        <v>40</v>
      </c>
      <c r="L49" s="131">
        <v>6</v>
      </c>
      <c r="M49" s="131"/>
      <c r="N49" s="131"/>
      <c r="O49" s="131">
        <v>34</v>
      </c>
      <c r="P49" s="59">
        <f t="shared" si="0"/>
        <v>50</v>
      </c>
      <c r="Q49" s="90"/>
      <c r="R49" s="100"/>
      <c r="S49" s="100"/>
      <c r="T49" s="100"/>
      <c r="U49" s="100"/>
      <c r="V49" s="100"/>
      <c r="W49" s="100"/>
      <c r="X49" s="86">
        <v>2.35</v>
      </c>
      <c r="Y49" s="61"/>
      <c r="Z49" s="61"/>
      <c r="AA49" s="61"/>
      <c r="AB49" s="6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</row>
    <row r="50" spans="1:41" ht="24.75" customHeight="1">
      <c r="A50" s="39" t="s">
        <v>210</v>
      </c>
      <c r="B50" s="54" t="s">
        <v>211</v>
      </c>
      <c r="C50" s="147"/>
      <c r="D50" s="154" t="s">
        <v>181</v>
      </c>
      <c r="E50" s="154"/>
      <c r="F50" s="155" t="s">
        <v>58</v>
      </c>
      <c r="G50" s="155" t="s">
        <v>58</v>
      </c>
      <c r="H50" s="155"/>
      <c r="I50" s="465">
        <v>3</v>
      </c>
      <c r="J50" s="58">
        <v>90</v>
      </c>
      <c r="K50" s="58">
        <v>54</v>
      </c>
      <c r="L50" s="58">
        <v>4</v>
      </c>
      <c r="M50" s="58"/>
      <c r="N50" s="58" t="s">
        <v>58</v>
      </c>
      <c r="O50" s="58">
        <v>50</v>
      </c>
      <c r="P50" s="59">
        <f t="shared" si="0"/>
        <v>36</v>
      </c>
      <c r="Q50" s="156"/>
      <c r="R50" s="113"/>
      <c r="S50" s="113"/>
      <c r="T50" s="113"/>
      <c r="U50" s="113"/>
      <c r="V50" s="113"/>
      <c r="W50" s="113"/>
      <c r="X50" s="116"/>
      <c r="Y50" s="123">
        <v>3</v>
      </c>
      <c r="Z50" s="61"/>
      <c r="AA50" s="61"/>
      <c r="AB50" s="6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</row>
    <row r="51" spans="1:41" ht="24.75" customHeight="1">
      <c r="A51" s="39" t="s">
        <v>212</v>
      </c>
      <c r="B51" s="54" t="s">
        <v>213</v>
      </c>
      <c r="C51" s="149"/>
      <c r="D51" s="157" t="s">
        <v>181</v>
      </c>
      <c r="E51" s="157"/>
      <c r="F51" s="158" t="s">
        <v>58</v>
      </c>
      <c r="G51" s="158" t="s">
        <v>58</v>
      </c>
      <c r="H51" s="158"/>
      <c r="I51" s="464">
        <v>3</v>
      </c>
      <c r="J51" s="131">
        <v>90</v>
      </c>
      <c r="K51" s="58">
        <v>50</v>
      </c>
      <c r="L51" s="58">
        <v>10</v>
      </c>
      <c r="M51" s="58"/>
      <c r="N51" s="58"/>
      <c r="O51" s="58">
        <v>40</v>
      </c>
      <c r="P51" s="59">
        <f t="shared" si="0"/>
        <v>40</v>
      </c>
      <c r="Q51" s="159"/>
      <c r="R51" s="100"/>
      <c r="S51" s="100"/>
      <c r="T51" s="100"/>
      <c r="U51" s="100"/>
      <c r="V51" s="100"/>
      <c r="W51" s="100"/>
      <c r="X51" s="122"/>
      <c r="Y51" s="123">
        <v>2.77</v>
      </c>
      <c r="Z51" s="72"/>
      <c r="AA51" s="61"/>
      <c r="AB51" s="6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</row>
    <row r="52" spans="1:41" ht="24.75" customHeight="1">
      <c r="A52" s="39" t="s">
        <v>214</v>
      </c>
      <c r="B52" s="54" t="s">
        <v>215</v>
      </c>
      <c r="C52" s="147"/>
      <c r="D52" s="157" t="s">
        <v>175</v>
      </c>
      <c r="E52" s="157"/>
      <c r="F52" s="131" t="s">
        <v>58</v>
      </c>
      <c r="G52" s="131" t="s">
        <v>58</v>
      </c>
      <c r="H52" s="131"/>
      <c r="I52" s="464">
        <v>3</v>
      </c>
      <c r="J52" s="131">
        <v>90</v>
      </c>
      <c r="K52" s="58">
        <v>50</v>
      </c>
      <c r="L52" s="58">
        <v>10</v>
      </c>
      <c r="M52" s="58"/>
      <c r="N52" s="58"/>
      <c r="O52" s="58">
        <v>40</v>
      </c>
      <c r="P52" s="59">
        <f t="shared" si="0"/>
        <v>40</v>
      </c>
      <c r="Q52" s="160"/>
      <c r="R52" s="161"/>
      <c r="S52" s="161"/>
      <c r="T52" s="161"/>
      <c r="U52" s="161"/>
      <c r="V52" s="161"/>
      <c r="W52" s="115"/>
      <c r="X52" s="161"/>
      <c r="Y52" s="61"/>
      <c r="Z52" s="123">
        <v>3.12</v>
      </c>
      <c r="AA52" s="61"/>
      <c r="AB52" s="6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</row>
    <row r="53" spans="1:41" ht="24.75" customHeight="1">
      <c r="A53" s="39" t="s">
        <v>216</v>
      </c>
      <c r="B53" s="54" t="s">
        <v>56</v>
      </c>
      <c r="C53" s="147"/>
      <c r="D53" s="129" t="s">
        <v>181</v>
      </c>
      <c r="E53" s="129"/>
      <c r="F53" s="131" t="s">
        <v>58</v>
      </c>
      <c r="G53" s="131" t="s">
        <v>58</v>
      </c>
      <c r="H53" s="131"/>
      <c r="I53" s="464">
        <v>5</v>
      </c>
      <c r="J53" s="131">
        <v>150</v>
      </c>
      <c r="K53" s="58">
        <v>88</v>
      </c>
      <c r="L53" s="58">
        <v>0</v>
      </c>
      <c r="M53" s="58"/>
      <c r="N53" s="58"/>
      <c r="O53" s="58">
        <v>88</v>
      </c>
      <c r="P53" s="59">
        <f t="shared" si="0"/>
        <v>62</v>
      </c>
      <c r="Q53" s="160"/>
      <c r="R53" s="125"/>
      <c r="S53" s="125"/>
      <c r="T53" s="125"/>
      <c r="U53" s="125"/>
      <c r="V53" s="162"/>
      <c r="W53" s="115"/>
      <c r="X53" s="116"/>
      <c r="Y53" s="123">
        <v>2.65</v>
      </c>
      <c r="Z53" s="123">
        <v>2.5099999999999998</v>
      </c>
      <c r="AA53" s="61"/>
      <c r="AB53" s="6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 ht="26.25" customHeight="1">
      <c r="A54" s="39" t="s">
        <v>217</v>
      </c>
      <c r="B54" s="54" t="s">
        <v>218</v>
      </c>
      <c r="C54" s="147"/>
      <c r="D54" s="129" t="s">
        <v>171</v>
      </c>
      <c r="E54" s="129"/>
      <c r="F54" s="131" t="s">
        <v>58</v>
      </c>
      <c r="G54" s="131" t="s">
        <v>58</v>
      </c>
      <c r="H54" s="131"/>
      <c r="I54" s="464">
        <v>3</v>
      </c>
      <c r="J54" s="148">
        <v>90</v>
      </c>
      <c r="K54" s="131">
        <v>40</v>
      </c>
      <c r="L54" s="131">
        <v>6</v>
      </c>
      <c r="M54" s="131"/>
      <c r="N54" s="131"/>
      <c r="O54" s="131">
        <v>34</v>
      </c>
      <c r="P54" s="59">
        <f t="shared" si="0"/>
        <v>50</v>
      </c>
      <c r="Q54" s="163"/>
      <c r="R54" s="91"/>
      <c r="S54" s="91"/>
      <c r="T54" s="91"/>
      <c r="U54" s="100"/>
      <c r="V54" s="91"/>
      <c r="W54" s="100">
        <v>2.1</v>
      </c>
      <c r="X54" s="135"/>
      <c r="Y54" s="61"/>
      <c r="Z54" s="61"/>
      <c r="AA54" s="61"/>
      <c r="AB54" s="6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</row>
    <row r="55" spans="1:41" ht="26.25" customHeight="1">
      <c r="A55" s="39" t="s">
        <v>219</v>
      </c>
      <c r="B55" s="54" t="s">
        <v>220</v>
      </c>
      <c r="C55" s="128"/>
      <c r="D55" s="157" t="s">
        <v>176</v>
      </c>
      <c r="E55" s="157"/>
      <c r="F55" s="164" t="s">
        <v>58</v>
      </c>
      <c r="G55" s="158" t="s">
        <v>58</v>
      </c>
      <c r="H55" s="158"/>
      <c r="I55" s="459">
        <v>3</v>
      </c>
      <c r="J55" s="132">
        <v>90</v>
      </c>
      <c r="K55" s="132">
        <v>54</v>
      </c>
      <c r="L55" s="132">
        <v>0</v>
      </c>
      <c r="M55" s="132"/>
      <c r="N55" s="132"/>
      <c r="O55" s="132">
        <v>54</v>
      </c>
      <c r="P55" s="59">
        <f t="shared" si="0"/>
        <v>36</v>
      </c>
      <c r="Q55" s="165"/>
      <c r="R55" s="115"/>
      <c r="S55" s="115"/>
      <c r="T55" s="115"/>
      <c r="U55" s="115"/>
      <c r="V55" s="113"/>
      <c r="W55" s="113"/>
      <c r="X55" s="166"/>
      <c r="Y55" s="61"/>
      <c r="Z55" s="61"/>
      <c r="AA55" s="123">
        <v>2.7</v>
      </c>
      <c r="AB55" s="6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1" ht="51.75" customHeight="1">
      <c r="A56" s="39"/>
      <c r="B56" s="167" t="s">
        <v>221</v>
      </c>
      <c r="C56" s="168">
        <v>16</v>
      </c>
      <c r="D56" s="169">
        <v>36</v>
      </c>
      <c r="E56" s="170">
        <v>29</v>
      </c>
      <c r="F56" s="171">
        <v>12</v>
      </c>
      <c r="G56" s="172">
        <v>1</v>
      </c>
      <c r="H56" s="173">
        <v>15</v>
      </c>
      <c r="I56" s="466">
        <f t="shared" ref="I56:L56" si="6">SUM(I11:I55)</f>
        <v>270</v>
      </c>
      <c r="J56" s="172">
        <f t="shared" si="6"/>
        <v>8100</v>
      </c>
      <c r="K56" s="172">
        <f t="shared" si="6"/>
        <v>4626</v>
      </c>
      <c r="L56" s="172">
        <f t="shared" si="6"/>
        <v>638</v>
      </c>
      <c r="M56" s="172"/>
      <c r="N56" s="172">
        <f t="shared" ref="N56:O56" si="7">SUM(N11:N55)</f>
        <v>30</v>
      </c>
      <c r="O56" s="172">
        <f t="shared" si="7"/>
        <v>3958</v>
      </c>
      <c r="P56" s="172">
        <f t="shared" si="0"/>
        <v>3474</v>
      </c>
      <c r="Q56" s="174">
        <f t="shared" ref="Q56:S56" si="8">SUM(Q11:Q55)</f>
        <v>22.294736842105266</v>
      </c>
      <c r="R56" s="175">
        <f t="shared" si="8"/>
        <v>14.86</v>
      </c>
      <c r="S56" s="175">
        <f t="shared" si="8"/>
        <v>24.31</v>
      </c>
      <c r="T56" s="172">
        <v>17.04</v>
      </c>
      <c r="U56" s="175">
        <f>SUM(U11:U55)</f>
        <v>24.670000000000005</v>
      </c>
      <c r="V56" s="172">
        <v>21.11</v>
      </c>
      <c r="W56" s="175">
        <f t="shared" ref="W56:AB56" si="9">SUM(W11:W55)</f>
        <v>22.470000000000002</v>
      </c>
      <c r="X56" s="175">
        <f t="shared" si="9"/>
        <v>21.21</v>
      </c>
      <c r="Y56" s="175">
        <f t="shared" si="9"/>
        <v>27.369999999999997</v>
      </c>
      <c r="Z56" s="175">
        <f t="shared" si="9"/>
        <v>23.620000000000005</v>
      </c>
      <c r="AA56" s="175">
        <f t="shared" si="9"/>
        <v>23.9</v>
      </c>
      <c r="AB56" s="175">
        <f t="shared" si="9"/>
        <v>19</v>
      </c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</row>
    <row r="57" spans="1:41" ht="15.75" customHeight="1">
      <c r="A57" s="426" t="s">
        <v>222</v>
      </c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27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</row>
    <row r="58" spans="1:41" ht="15.75" customHeight="1">
      <c r="A58" s="428" t="s">
        <v>223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25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</row>
    <row r="59" spans="1:41" ht="24" customHeight="1">
      <c r="A59" s="176" t="s">
        <v>224</v>
      </c>
      <c r="B59" s="177" t="s">
        <v>225</v>
      </c>
      <c r="C59" s="178"/>
      <c r="D59" s="179"/>
      <c r="E59" s="180" t="s">
        <v>118</v>
      </c>
      <c r="F59" s="181"/>
      <c r="G59" s="181"/>
      <c r="H59" s="182"/>
      <c r="I59" s="467">
        <v>3</v>
      </c>
      <c r="J59" s="183">
        <v>90</v>
      </c>
      <c r="K59" s="183">
        <v>30</v>
      </c>
      <c r="L59" s="183">
        <v>10</v>
      </c>
      <c r="M59" s="183"/>
      <c r="N59" s="183"/>
      <c r="O59" s="183">
        <v>20</v>
      </c>
      <c r="P59" s="46">
        <f t="shared" ref="P59:P70" si="10">J59-K59</f>
        <v>60</v>
      </c>
      <c r="Q59" s="84"/>
      <c r="R59" s="184">
        <v>1.67</v>
      </c>
      <c r="S59" s="185"/>
      <c r="T59" s="185"/>
      <c r="U59" s="185"/>
      <c r="V59" s="83"/>
      <c r="W59" s="83"/>
      <c r="X59" s="83"/>
      <c r="Y59" s="179"/>
      <c r="Z59" s="179"/>
      <c r="AA59" s="179"/>
      <c r="AB59" s="186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</row>
    <row r="60" spans="1:41" ht="24" customHeight="1">
      <c r="A60" s="176" t="s">
        <v>226</v>
      </c>
      <c r="B60" s="187" t="s">
        <v>227</v>
      </c>
      <c r="C60" s="188"/>
      <c r="D60" s="56"/>
      <c r="E60" s="110" t="s">
        <v>118</v>
      </c>
      <c r="F60" s="145"/>
      <c r="G60" s="189"/>
      <c r="H60" s="145"/>
      <c r="I60" s="456">
        <v>3</v>
      </c>
      <c r="J60" s="58">
        <v>90</v>
      </c>
      <c r="K60" s="58">
        <v>30</v>
      </c>
      <c r="L60" s="58">
        <v>10</v>
      </c>
      <c r="M60" s="58"/>
      <c r="N60" s="58"/>
      <c r="O60" s="58">
        <v>20</v>
      </c>
      <c r="P60" s="59">
        <f t="shared" si="10"/>
        <v>60</v>
      </c>
      <c r="Q60" s="84"/>
      <c r="R60" s="184">
        <v>1.67</v>
      </c>
      <c r="S60" s="185"/>
      <c r="T60" s="185"/>
      <c r="U60" s="185"/>
      <c r="V60" s="83"/>
      <c r="W60" s="83"/>
      <c r="X60" s="83"/>
      <c r="Y60" s="179"/>
      <c r="Z60" s="179"/>
      <c r="AA60" s="179"/>
      <c r="AB60" s="186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</row>
    <row r="61" spans="1:41" ht="25.5" customHeight="1">
      <c r="A61" s="176" t="s">
        <v>228</v>
      </c>
      <c r="B61" s="190" t="s">
        <v>229</v>
      </c>
      <c r="C61" s="188"/>
      <c r="D61" s="56"/>
      <c r="E61" s="110" t="s">
        <v>118</v>
      </c>
      <c r="F61" s="145"/>
      <c r="G61" s="189"/>
      <c r="H61" s="145"/>
      <c r="I61" s="456">
        <v>3</v>
      </c>
      <c r="J61" s="58">
        <v>90</v>
      </c>
      <c r="K61" s="58">
        <v>30</v>
      </c>
      <c r="L61" s="58"/>
      <c r="M61" s="58"/>
      <c r="N61" s="58"/>
      <c r="O61" s="58">
        <v>30</v>
      </c>
      <c r="P61" s="59">
        <f t="shared" si="10"/>
        <v>60</v>
      </c>
      <c r="Q61" s="84"/>
      <c r="R61" s="184">
        <v>1.67</v>
      </c>
      <c r="S61" s="107"/>
      <c r="T61" s="107"/>
      <c r="U61" s="107"/>
      <c r="V61" s="107"/>
      <c r="W61" s="107"/>
      <c r="X61" s="107"/>
      <c r="Y61" s="107"/>
      <c r="Z61" s="107"/>
      <c r="AA61" s="107"/>
      <c r="AB61" s="191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1" ht="25.5" customHeight="1">
      <c r="A62" s="176" t="s">
        <v>230</v>
      </c>
      <c r="B62" s="192" t="s">
        <v>231</v>
      </c>
      <c r="C62" s="193"/>
      <c r="D62" s="179"/>
      <c r="E62" s="180" t="s">
        <v>118</v>
      </c>
      <c r="F62" s="181"/>
      <c r="G62" s="194"/>
      <c r="H62" s="145"/>
      <c r="I62" s="456">
        <v>3</v>
      </c>
      <c r="J62" s="58">
        <v>90</v>
      </c>
      <c r="K62" s="58">
        <v>30</v>
      </c>
      <c r="L62" s="58"/>
      <c r="M62" s="58"/>
      <c r="N62" s="58"/>
      <c r="O62" s="58">
        <v>30</v>
      </c>
      <c r="P62" s="59">
        <f t="shared" si="10"/>
        <v>60</v>
      </c>
      <c r="Q62" s="195"/>
      <c r="R62" s="184">
        <v>1.67</v>
      </c>
      <c r="S62" s="107"/>
      <c r="T62" s="107"/>
      <c r="U62" s="107"/>
      <c r="V62" s="107"/>
      <c r="W62" s="107"/>
      <c r="X62" s="107"/>
      <c r="Y62" s="107"/>
      <c r="Z62" s="107"/>
      <c r="AA62" s="107"/>
      <c r="AB62" s="191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1" ht="21" customHeight="1">
      <c r="A63" s="176" t="s">
        <v>232</v>
      </c>
      <c r="B63" s="104" t="s">
        <v>233</v>
      </c>
      <c r="C63" s="196"/>
      <c r="D63" s="179"/>
      <c r="E63" s="180" t="s">
        <v>118</v>
      </c>
      <c r="F63" s="181"/>
      <c r="G63" s="194"/>
      <c r="H63" s="145"/>
      <c r="I63" s="456">
        <v>3</v>
      </c>
      <c r="J63" s="58">
        <v>90</v>
      </c>
      <c r="K63" s="58">
        <v>30</v>
      </c>
      <c r="L63" s="58">
        <v>10</v>
      </c>
      <c r="M63" s="58"/>
      <c r="N63" s="58"/>
      <c r="O63" s="58">
        <v>20</v>
      </c>
      <c r="P63" s="59">
        <f t="shared" si="10"/>
        <v>60</v>
      </c>
      <c r="Q63" s="84"/>
      <c r="R63" s="184">
        <v>1.67</v>
      </c>
      <c r="S63" s="107"/>
      <c r="T63" s="107"/>
      <c r="U63" s="107"/>
      <c r="V63" s="107"/>
      <c r="W63" s="107"/>
      <c r="X63" s="107"/>
      <c r="Y63" s="107"/>
      <c r="Z63" s="107"/>
      <c r="AA63" s="107"/>
      <c r="AB63" s="191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</row>
    <row r="64" spans="1:41" ht="26.25" customHeight="1">
      <c r="A64" s="176" t="s">
        <v>234</v>
      </c>
      <c r="B64" s="190" t="s">
        <v>235</v>
      </c>
      <c r="C64" s="196"/>
      <c r="D64" s="197"/>
      <c r="E64" s="180" t="s">
        <v>118</v>
      </c>
      <c r="F64" s="181"/>
      <c r="G64" s="181"/>
      <c r="H64" s="181"/>
      <c r="I64" s="468">
        <v>3</v>
      </c>
      <c r="J64" s="83">
        <v>90</v>
      </c>
      <c r="K64" s="83">
        <v>30</v>
      </c>
      <c r="L64" s="83">
        <v>10</v>
      </c>
      <c r="M64" s="83"/>
      <c r="N64" s="83"/>
      <c r="O64" s="83">
        <v>20</v>
      </c>
      <c r="P64" s="59">
        <f t="shared" si="10"/>
        <v>60</v>
      </c>
      <c r="Q64" s="84"/>
      <c r="R64" s="184">
        <v>1.67</v>
      </c>
      <c r="S64" s="107"/>
      <c r="T64" s="107"/>
      <c r="U64" s="107"/>
      <c r="V64" s="107"/>
      <c r="W64" s="107"/>
      <c r="X64" s="107"/>
      <c r="Y64" s="107"/>
      <c r="Z64" s="107"/>
      <c r="AA64" s="107"/>
      <c r="AB64" s="191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</row>
    <row r="65" spans="1:41" ht="30.75" hidden="1" customHeight="1">
      <c r="A65" s="176"/>
      <c r="B65" s="190"/>
      <c r="C65" s="178"/>
      <c r="D65" s="179"/>
      <c r="E65" s="180"/>
      <c r="F65" s="181"/>
      <c r="G65" s="181"/>
      <c r="H65" s="181"/>
      <c r="I65" s="468"/>
      <c r="J65" s="83"/>
      <c r="K65" s="83"/>
      <c r="L65" s="83"/>
      <c r="M65" s="83"/>
      <c r="N65" s="83"/>
      <c r="O65" s="83"/>
      <c r="P65" s="59">
        <f t="shared" si="10"/>
        <v>0</v>
      </c>
      <c r="Q65" s="84"/>
      <c r="R65" s="83"/>
      <c r="S65" s="107"/>
      <c r="T65" s="107"/>
      <c r="U65" s="107"/>
      <c r="V65" s="107"/>
      <c r="W65" s="107"/>
      <c r="X65" s="107"/>
      <c r="Y65" s="107"/>
      <c r="Z65" s="107"/>
      <c r="AA65" s="107"/>
      <c r="AB65" s="191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</row>
    <row r="66" spans="1:41" ht="30.75" customHeight="1">
      <c r="A66" s="176" t="s">
        <v>236</v>
      </c>
      <c r="B66" s="192" t="s">
        <v>237</v>
      </c>
      <c r="C66" s="89"/>
      <c r="D66" s="56"/>
      <c r="E66" s="180" t="s">
        <v>118</v>
      </c>
      <c r="F66" s="181"/>
      <c r="G66" s="181"/>
      <c r="H66" s="181"/>
      <c r="I66" s="468">
        <v>4</v>
      </c>
      <c r="J66" s="83">
        <v>120</v>
      </c>
      <c r="K66" s="83">
        <v>30</v>
      </c>
      <c r="L66" s="83">
        <v>10</v>
      </c>
      <c r="M66" s="83"/>
      <c r="N66" s="83"/>
      <c r="O66" s="83">
        <v>20</v>
      </c>
      <c r="P66" s="46">
        <f t="shared" si="10"/>
        <v>90</v>
      </c>
      <c r="Q66" s="84"/>
      <c r="R66" s="184">
        <v>1.67</v>
      </c>
      <c r="S66" s="107"/>
      <c r="T66" s="107"/>
      <c r="U66" s="107"/>
      <c r="V66" s="107"/>
      <c r="W66" s="107"/>
      <c r="X66" s="107"/>
      <c r="Y66" s="107"/>
      <c r="Z66" s="107"/>
      <c r="AA66" s="107"/>
      <c r="AB66" s="191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</row>
    <row r="67" spans="1:41" ht="30.75" customHeight="1">
      <c r="A67" s="176" t="s">
        <v>238</v>
      </c>
      <c r="B67" s="192" t="s">
        <v>239</v>
      </c>
      <c r="C67" s="89"/>
      <c r="D67" s="56"/>
      <c r="E67" s="180" t="s">
        <v>118</v>
      </c>
      <c r="F67" s="181"/>
      <c r="G67" s="181"/>
      <c r="H67" s="181"/>
      <c r="I67" s="468">
        <v>4</v>
      </c>
      <c r="J67" s="83">
        <v>120</v>
      </c>
      <c r="K67" s="83">
        <v>30</v>
      </c>
      <c r="L67" s="83">
        <v>10</v>
      </c>
      <c r="M67" s="83"/>
      <c r="N67" s="83"/>
      <c r="O67" s="83">
        <v>20</v>
      </c>
      <c r="P67" s="59">
        <f t="shared" si="10"/>
        <v>90</v>
      </c>
      <c r="Q67" s="84"/>
      <c r="R67" s="184">
        <v>1.67</v>
      </c>
      <c r="S67" s="83"/>
      <c r="T67" s="83"/>
      <c r="U67" s="198"/>
      <c r="V67" s="198"/>
      <c r="W67" s="198"/>
      <c r="X67" s="198"/>
      <c r="Y67" s="198"/>
      <c r="Z67" s="198"/>
      <c r="AA67" s="198"/>
      <c r="AB67" s="199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</row>
    <row r="68" spans="1:41" ht="36.75" customHeight="1">
      <c r="A68" s="176" t="s">
        <v>240</v>
      </c>
      <c r="B68" s="190" t="s">
        <v>241</v>
      </c>
      <c r="C68" s="89"/>
      <c r="D68" s="179"/>
      <c r="E68" s="180" t="s">
        <v>118</v>
      </c>
      <c r="F68" s="181"/>
      <c r="G68" s="181"/>
      <c r="H68" s="181"/>
      <c r="I68" s="468">
        <v>3</v>
      </c>
      <c r="J68" s="83">
        <v>90</v>
      </c>
      <c r="K68" s="83">
        <v>30</v>
      </c>
      <c r="L68" s="83">
        <v>10</v>
      </c>
      <c r="M68" s="83"/>
      <c r="N68" s="83"/>
      <c r="O68" s="83">
        <v>20</v>
      </c>
      <c r="P68" s="59">
        <f t="shared" si="10"/>
        <v>60</v>
      </c>
      <c r="Q68" s="84"/>
      <c r="R68" s="184">
        <v>1.67</v>
      </c>
      <c r="S68" s="83"/>
      <c r="T68" s="83"/>
      <c r="U68" s="198"/>
      <c r="V68" s="198"/>
      <c r="W68" s="198"/>
      <c r="X68" s="198"/>
      <c r="Y68" s="198"/>
      <c r="Z68" s="198"/>
      <c r="AA68" s="198"/>
      <c r="AB68" s="199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</row>
    <row r="69" spans="1:41" ht="30.75" customHeight="1">
      <c r="A69" s="176" t="s">
        <v>242</v>
      </c>
      <c r="B69" s="190" t="s">
        <v>243</v>
      </c>
      <c r="C69" s="89"/>
      <c r="D69" s="179"/>
      <c r="E69" s="180" t="s">
        <v>118</v>
      </c>
      <c r="F69" s="181"/>
      <c r="G69" s="181"/>
      <c r="H69" s="181"/>
      <c r="I69" s="468">
        <v>3</v>
      </c>
      <c r="J69" s="83">
        <v>90</v>
      </c>
      <c r="K69" s="83">
        <v>30</v>
      </c>
      <c r="L69" s="83">
        <v>10</v>
      </c>
      <c r="M69" s="83"/>
      <c r="N69" s="83"/>
      <c r="O69" s="83">
        <v>20</v>
      </c>
      <c r="P69" s="59">
        <f t="shared" si="10"/>
        <v>60</v>
      </c>
      <c r="Q69" s="84"/>
      <c r="R69" s="184">
        <v>1.67</v>
      </c>
      <c r="S69" s="83"/>
      <c r="T69" s="83"/>
      <c r="U69" s="107"/>
      <c r="V69" s="107"/>
      <c r="W69" s="107"/>
      <c r="X69" s="107"/>
      <c r="Y69" s="107"/>
      <c r="Z69" s="107"/>
      <c r="AA69" s="107"/>
      <c r="AB69" s="191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</row>
    <row r="70" spans="1:41" ht="84.75" customHeight="1">
      <c r="A70" s="200"/>
      <c r="B70" s="201" t="s">
        <v>244</v>
      </c>
      <c r="C70" s="202"/>
      <c r="D70" s="202"/>
      <c r="E70" s="202">
        <v>5</v>
      </c>
      <c r="F70" s="202"/>
      <c r="G70" s="202"/>
      <c r="H70" s="202"/>
      <c r="I70" s="469">
        <v>16</v>
      </c>
      <c r="J70" s="202">
        <f>I70*30</f>
        <v>480</v>
      </c>
      <c r="K70" s="202">
        <f>K62+K63+K65+K66+K59</f>
        <v>120</v>
      </c>
      <c r="L70" s="202">
        <f>L68+L67+L64+L59</f>
        <v>40</v>
      </c>
      <c r="M70" s="202"/>
      <c r="N70" s="202"/>
      <c r="O70" s="202">
        <f>K70-L70</f>
        <v>80</v>
      </c>
      <c r="P70" s="203">
        <f t="shared" si="10"/>
        <v>360</v>
      </c>
      <c r="Q70" s="204"/>
      <c r="R70" s="205">
        <f>R59+R61+R63+R65+R66</f>
        <v>6.68</v>
      </c>
      <c r="S70" s="206"/>
      <c r="T70" s="206"/>
      <c r="U70" s="206"/>
      <c r="V70" s="206"/>
      <c r="W70" s="206"/>
      <c r="X70" s="206"/>
      <c r="Y70" s="206"/>
      <c r="Z70" s="206"/>
      <c r="AA70" s="206"/>
      <c r="AB70" s="207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</row>
    <row r="71" spans="1:41" ht="15.75" customHeight="1">
      <c r="A71" s="429" t="s">
        <v>245</v>
      </c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02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</row>
    <row r="72" spans="1:41" ht="24.75" customHeight="1">
      <c r="A72" s="208" t="s">
        <v>246</v>
      </c>
      <c r="B72" s="177" t="s">
        <v>247</v>
      </c>
      <c r="C72" s="209"/>
      <c r="D72" s="210"/>
      <c r="E72" s="211" t="s">
        <v>114</v>
      </c>
      <c r="F72" s="212"/>
      <c r="G72" s="212"/>
      <c r="H72" s="212"/>
      <c r="I72" s="470">
        <v>4</v>
      </c>
      <c r="J72" s="45">
        <v>120</v>
      </c>
      <c r="K72" s="45">
        <v>30</v>
      </c>
      <c r="L72" s="45">
        <v>0</v>
      </c>
      <c r="M72" s="45"/>
      <c r="N72" s="45"/>
      <c r="O72" s="45">
        <v>30</v>
      </c>
      <c r="P72" s="46">
        <f t="shared" ref="P72:P84" si="11">J72-K72</f>
        <v>90</v>
      </c>
      <c r="Q72" s="213"/>
      <c r="R72" s="214"/>
      <c r="S72" s="215"/>
      <c r="T72" s="216">
        <v>1.76</v>
      </c>
      <c r="U72" s="214"/>
      <c r="V72" s="58"/>
      <c r="W72" s="58"/>
      <c r="X72" s="58"/>
      <c r="Y72" s="56"/>
      <c r="Z72" s="56"/>
      <c r="AA72" s="56"/>
      <c r="AB72" s="217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</row>
    <row r="73" spans="1:41" ht="24.75" customHeight="1">
      <c r="A73" s="208" t="s">
        <v>248</v>
      </c>
      <c r="B73" s="187" t="s">
        <v>249</v>
      </c>
      <c r="C73" s="218"/>
      <c r="D73" s="219"/>
      <c r="E73" s="220" t="s">
        <v>114</v>
      </c>
      <c r="F73" s="182"/>
      <c r="G73" s="182"/>
      <c r="H73" s="182"/>
      <c r="I73" s="467">
        <v>4</v>
      </c>
      <c r="J73" s="83">
        <v>120</v>
      </c>
      <c r="K73" s="83">
        <v>30</v>
      </c>
      <c r="L73" s="83">
        <v>0</v>
      </c>
      <c r="M73" s="83"/>
      <c r="N73" s="83"/>
      <c r="O73" s="83">
        <v>30</v>
      </c>
      <c r="P73" s="59">
        <f t="shared" si="11"/>
        <v>90</v>
      </c>
      <c r="Q73" s="213"/>
      <c r="R73" s="214"/>
      <c r="S73" s="215"/>
      <c r="T73" s="216">
        <v>1.76</v>
      </c>
      <c r="U73" s="214"/>
      <c r="V73" s="58"/>
      <c r="W73" s="58"/>
      <c r="X73" s="58"/>
      <c r="Y73" s="56"/>
      <c r="Z73" s="56"/>
      <c r="AA73" s="56"/>
      <c r="AB73" s="217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1:41" ht="84" customHeight="1">
      <c r="A74" s="208" t="s">
        <v>250</v>
      </c>
      <c r="B74" s="104" t="s">
        <v>251</v>
      </c>
      <c r="C74" s="221"/>
      <c r="D74" s="56" t="s">
        <v>114</v>
      </c>
      <c r="E74" s="96" t="s">
        <v>115</v>
      </c>
      <c r="F74" s="107"/>
      <c r="G74" s="107"/>
      <c r="H74" s="107"/>
      <c r="I74" s="471">
        <v>3</v>
      </c>
      <c r="J74" s="107">
        <f>I74*30</f>
        <v>90</v>
      </c>
      <c r="K74" s="58">
        <v>50</v>
      </c>
      <c r="L74" s="58">
        <v>0</v>
      </c>
      <c r="M74" s="58"/>
      <c r="N74" s="58"/>
      <c r="O74" s="58">
        <v>50</v>
      </c>
      <c r="P74" s="59">
        <f t="shared" si="11"/>
        <v>40</v>
      </c>
      <c r="Q74" s="222"/>
      <c r="R74" s="107"/>
      <c r="S74" s="215">
        <v>1.76</v>
      </c>
      <c r="T74" s="223">
        <v>1.18</v>
      </c>
      <c r="U74" s="107"/>
      <c r="V74" s="107"/>
      <c r="W74" s="107"/>
      <c r="X74" s="107"/>
      <c r="Y74" s="107"/>
      <c r="Z74" s="107"/>
      <c r="AA74" s="107"/>
      <c r="AB74" s="191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41.25" customHeight="1">
      <c r="A75" s="208" t="s">
        <v>252</v>
      </c>
      <c r="B75" s="224" t="s">
        <v>253</v>
      </c>
      <c r="C75" s="224"/>
      <c r="D75" s="180" t="s">
        <v>114</v>
      </c>
      <c r="E75" s="180"/>
      <c r="F75" s="84" t="s">
        <v>58</v>
      </c>
      <c r="G75" s="83" t="s">
        <v>58</v>
      </c>
      <c r="H75" s="83"/>
      <c r="I75" s="472">
        <v>5</v>
      </c>
      <c r="J75" s="84">
        <v>150</v>
      </c>
      <c r="K75" s="83">
        <v>36</v>
      </c>
      <c r="L75" s="83">
        <v>0</v>
      </c>
      <c r="M75" s="83"/>
      <c r="N75" s="83" t="s">
        <v>58</v>
      </c>
      <c r="O75" s="83">
        <v>36</v>
      </c>
      <c r="P75" s="59">
        <f t="shared" si="11"/>
        <v>114</v>
      </c>
      <c r="Q75" s="195"/>
      <c r="R75" s="83"/>
      <c r="S75" s="83"/>
      <c r="T75" s="216">
        <v>2.12</v>
      </c>
      <c r="U75" s="107"/>
      <c r="V75" s="107"/>
      <c r="W75" s="107"/>
      <c r="X75" s="107"/>
      <c r="Y75" s="107"/>
      <c r="Z75" s="107"/>
      <c r="AA75" s="107"/>
      <c r="AB75" s="191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</row>
    <row r="76" spans="1:41" ht="39" customHeight="1">
      <c r="A76" s="208" t="s">
        <v>254</v>
      </c>
      <c r="B76" s="54" t="s">
        <v>255</v>
      </c>
      <c r="C76" s="93"/>
      <c r="D76" s="69" t="s">
        <v>114</v>
      </c>
      <c r="E76" s="69"/>
      <c r="F76" s="225" t="s">
        <v>58</v>
      </c>
      <c r="G76" s="70" t="s">
        <v>58</v>
      </c>
      <c r="H76" s="70"/>
      <c r="I76" s="473">
        <v>5</v>
      </c>
      <c r="J76" s="225">
        <v>150</v>
      </c>
      <c r="K76" s="70">
        <v>36</v>
      </c>
      <c r="L76" s="70">
        <v>0</v>
      </c>
      <c r="M76" s="70"/>
      <c r="N76" s="70" t="s">
        <v>58</v>
      </c>
      <c r="O76" s="70">
        <v>36</v>
      </c>
      <c r="P76" s="59">
        <f t="shared" si="11"/>
        <v>114</v>
      </c>
      <c r="Q76" s="68"/>
      <c r="R76" s="58"/>
      <c r="S76" s="58"/>
      <c r="T76" s="216">
        <v>2.12</v>
      </c>
      <c r="U76" s="107"/>
      <c r="V76" s="107"/>
      <c r="W76" s="107"/>
      <c r="X76" s="107"/>
      <c r="Y76" s="107"/>
      <c r="Z76" s="107"/>
      <c r="AA76" s="107"/>
      <c r="AB76" s="191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1:41" ht="39" customHeight="1">
      <c r="A77" s="208" t="s">
        <v>256</v>
      </c>
      <c r="B77" s="190" t="s">
        <v>257</v>
      </c>
      <c r="C77" s="105"/>
      <c r="D77" s="110" t="s">
        <v>114</v>
      </c>
      <c r="E77" s="110"/>
      <c r="F77" s="58" t="s">
        <v>58</v>
      </c>
      <c r="G77" s="58" t="s">
        <v>58</v>
      </c>
      <c r="H77" s="58"/>
      <c r="I77" s="456">
        <v>5</v>
      </c>
      <c r="J77" s="58">
        <v>150</v>
      </c>
      <c r="K77" s="58">
        <v>36</v>
      </c>
      <c r="L77" s="58">
        <v>0</v>
      </c>
      <c r="M77" s="58"/>
      <c r="N77" s="58" t="s">
        <v>58</v>
      </c>
      <c r="O77" s="58">
        <v>36</v>
      </c>
      <c r="P77" s="59">
        <f t="shared" si="11"/>
        <v>114</v>
      </c>
      <c r="Q77" s="68"/>
      <c r="R77" s="58"/>
      <c r="S77" s="58"/>
      <c r="T77" s="216">
        <v>2.12</v>
      </c>
      <c r="U77" s="107"/>
      <c r="V77" s="107"/>
      <c r="W77" s="107"/>
      <c r="X77" s="107"/>
      <c r="Y77" s="107"/>
      <c r="Z77" s="107"/>
      <c r="AA77" s="107"/>
      <c r="AB77" s="191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</row>
    <row r="78" spans="1:41" ht="37.5" customHeight="1">
      <c r="A78" s="208" t="s">
        <v>258</v>
      </c>
      <c r="B78" s="104" t="s">
        <v>259</v>
      </c>
      <c r="C78" s="226"/>
      <c r="D78" s="142"/>
      <c r="E78" s="142" t="s">
        <v>114</v>
      </c>
      <c r="F78" s="145"/>
      <c r="G78" s="145"/>
      <c r="H78" s="145"/>
      <c r="I78" s="456">
        <v>3</v>
      </c>
      <c r="J78" s="58">
        <v>90</v>
      </c>
      <c r="K78" s="58">
        <v>30</v>
      </c>
      <c r="L78" s="58">
        <v>0</v>
      </c>
      <c r="M78" s="58"/>
      <c r="N78" s="58"/>
      <c r="O78" s="58">
        <v>30</v>
      </c>
      <c r="P78" s="59">
        <f t="shared" si="11"/>
        <v>60</v>
      </c>
      <c r="Q78" s="213"/>
      <c r="R78" s="214"/>
      <c r="S78" s="58"/>
      <c r="T78" s="227">
        <v>1.76</v>
      </c>
      <c r="U78" s="107"/>
      <c r="V78" s="107"/>
      <c r="W78" s="107"/>
      <c r="X78" s="107"/>
      <c r="Y78" s="107"/>
      <c r="Z78" s="107"/>
      <c r="AA78" s="107"/>
      <c r="AB78" s="191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</row>
    <row r="79" spans="1:41" ht="40.5" customHeight="1">
      <c r="A79" s="208" t="s">
        <v>260</v>
      </c>
      <c r="B79" s="187" t="s">
        <v>261</v>
      </c>
      <c r="C79" s="218"/>
      <c r="D79" s="219"/>
      <c r="E79" s="219" t="s">
        <v>114</v>
      </c>
      <c r="F79" s="182"/>
      <c r="G79" s="182"/>
      <c r="H79" s="182"/>
      <c r="I79" s="467">
        <v>3</v>
      </c>
      <c r="J79" s="83">
        <v>90</v>
      </c>
      <c r="K79" s="83">
        <v>30</v>
      </c>
      <c r="L79" s="83">
        <v>0</v>
      </c>
      <c r="M79" s="83"/>
      <c r="N79" s="83"/>
      <c r="O79" s="83">
        <v>30</v>
      </c>
      <c r="P79" s="59">
        <f t="shared" si="11"/>
        <v>60</v>
      </c>
      <c r="Q79" s="213"/>
      <c r="R79" s="214"/>
      <c r="S79" s="58"/>
      <c r="T79" s="227">
        <v>1.76</v>
      </c>
      <c r="U79" s="107"/>
      <c r="V79" s="107"/>
      <c r="W79" s="107"/>
      <c r="X79" s="107"/>
      <c r="Y79" s="107"/>
      <c r="Z79" s="107"/>
      <c r="AA79" s="107"/>
      <c r="AB79" s="191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</row>
    <row r="80" spans="1:41" ht="48.75" customHeight="1">
      <c r="A80" s="208" t="s">
        <v>262</v>
      </c>
      <c r="B80" s="54" t="s">
        <v>263</v>
      </c>
      <c r="C80" s="54"/>
      <c r="D80" s="110"/>
      <c r="E80" s="110" t="s">
        <v>114</v>
      </c>
      <c r="F80" s="78"/>
      <c r="G80" s="58"/>
      <c r="H80" s="58"/>
      <c r="I80" s="462">
        <v>4</v>
      </c>
      <c r="J80" s="78">
        <v>120</v>
      </c>
      <c r="K80" s="58">
        <v>30</v>
      </c>
      <c r="L80" s="58">
        <v>0</v>
      </c>
      <c r="M80" s="58"/>
      <c r="N80" s="58"/>
      <c r="O80" s="58">
        <v>30</v>
      </c>
      <c r="P80" s="59">
        <f t="shared" si="11"/>
        <v>90</v>
      </c>
      <c r="Q80" s="68"/>
      <c r="R80" s="58"/>
      <c r="S80" s="58"/>
      <c r="T80" s="227">
        <v>1.76</v>
      </c>
      <c r="U80" s="107"/>
      <c r="V80" s="107"/>
      <c r="W80" s="107"/>
      <c r="X80" s="107"/>
      <c r="Y80" s="107"/>
      <c r="Z80" s="107"/>
      <c r="AA80" s="107"/>
      <c r="AB80" s="191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</row>
    <row r="81" spans="1:41" ht="49.5" customHeight="1">
      <c r="A81" s="208" t="s">
        <v>264</v>
      </c>
      <c r="B81" s="190" t="s">
        <v>265</v>
      </c>
      <c r="C81" s="54"/>
      <c r="D81" s="110"/>
      <c r="E81" s="110" t="s">
        <v>114</v>
      </c>
      <c r="F81" s="78"/>
      <c r="G81" s="58"/>
      <c r="H81" s="58"/>
      <c r="I81" s="462">
        <v>4</v>
      </c>
      <c r="J81" s="78">
        <v>120</v>
      </c>
      <c r="K81" s="58">
        <v>30</v>
      </c>
      <c r="L81" s="58">
        <v>0</v>
      </c>
      <c r="M81" s="58"/>
      <c r="N81" s="58"/>
      <c r="O81" s="58">
        <v>30</v>
      </c>
      <c r="P81" s="59">
        <f t="shared" si="11"/>
        <v>90</v>
      </c>
      <c r="Q81" s="68"/>
      <c r="R81" s="58"/>
      <c r="S81" s="58"/>
      <c r="T81" s="227">
        <v>1.76</v>
      </c>
      <c r="U81" s="107"/>
      <c r="V81" s="107"/>
      <c r="W81" s="107"/>
      <c r="X81" s="107"/>
      <c r="Y81" s="107"/>
      <c r="Z81" s="107"/>
      <c r="AA81" s="107"/>
      <c r="AB81" s="191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</row>
    <row r="82" spans="1:41" ht="37.5" customHeight="1">
      <c r="A82" s="208" t="s">
        <v>266</v>
      </c>
      <c r="B82" s="190" t="s">
        <v>267</v>
      </c>
      <c r="C82" s="221"/>
      <c r="D82" s="56"/>
      <c r="E82" s="96" t="s">
        <v>123</v>
      </c>
      <c r="F82" s="107"/>
      <c r="G82" s="107"/>
      <c r="H82" s="107"/>
      <c r="I82" s="471">
        <v>3</v>
      </c>
      <c r="J82" s="107">
        <f t="shared" ref="J82:J84" si="12">I82*30</f>
        <v>90</v>
      </c>
      <c r="K82" s="58">
        <v>50</v>
      </c>
      <c r="L82" s="58">
        <v>0</v>
      </c>
      <c r="M82" s="58"/>
      <c r="N82" s="58"/>
      <c r="O82" s="58">
        <v>50</v>
      </c>
      <c r="P82" s="59">
        <f t="shared" si="11"/>
        <v>40</v>
      </c>
      <c r="Q82" s="222"/>
      <c r="R82" s="107"/>
      <c r="S82" s="215">
        <v>1.76</v>
      </c>
      <c r="T82" s="223">
        <v>1.18</v>
      </c>
      <c r="U82" s="107"/>
      <c r="V82" s="107"/>
      <c r="W82" s="107"/>
      <c r="X82" s="107"/>
      <c r="Y82" s="107"/>
      <c r="Z82" s="107"/>
      <c r="AA82" s="107"/>
      <c r="AB82" s="191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1:41" ht="130.5" customHeight="1">
      <c r="A83" s="208" t="s">
        <v>268</v>
      </c>
      <c r="B83" s="104" t="s">
        <v>269</v>
      </c>
      <c r="C83" s="221"/>
      <c r="D83" s="56"/>
      <c r="E83" s="77" t="s">
        <v>123</v>
      </c>
      <c r="F83" s="107"/>
      <c r="G83" s="107"/>
      <c r="H83" s="107"/>
      <c r="I83" s="471">
        <v>3</v>
      </c>
      <c r="J83" s="107">
        <f t="shared" si="12"/>
        <v>90</v>
      </c>
      <c r="K83" s="58">
        <v>50</v>
      </c>
      <c r="L83" s="58">
        <v>0</v>
      </c>
      <c r="M83" s="58"/>
      <c r="N83" s="58"/>
      <c r="O83" s="58">
        <v>50</v>
      </c>
      <c r="P83" s="59">
        <f t="shared" si="11"/>
        <v>40</v>
      </c>
      <c r="Q83" s="222"/>
      <c r="R83" s="107"/>
      <c r="S83" s="215">
        <v>1.76</v>
      </c>
      <c r="T83" s="215">
        <v>1.18</v>
      </c>
      <c r="U83" s="107"/>
      <c r="V83" s="107"/>
      <c r="W83" s="107"/>
      <c r="X83" s="107"/>
      <c r="Y83" s="107"/>
      <c r="Z83" s="107"/>
      <c r="AA83" s="107"/>
      <c r="AB83" s="191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:41" ht="80.25" customHeight="1">
      <c r="A84" s="228"/>
      <c r="B84" s="229" t="s">
        <v>270</v>
      </c>
      <c r="C84" s="230"/>
      <c r="D84" s="202">
        <v>1</v>
      </c>
      <c r="E84" s="202">
        <v>5</v>
      </c>
      <c r="F84" s="202"/>
      <c r="G84" s="202"/>
      <c r="H84" s="202"/>
      <c r="I84" s="469">
        <v>19</v>
      </c>
      <c r="J84" s="202">
        <f t="shared" si="12"/>
        <v>570</v>
      </c>
      <c r="K84" s="202">
        <f>K77+K78+K80+K83+K72</f>
        <v>176</v>
      </c>
      <c r="L84" s="202">
        <v>0</v>
      </c>
      <c r="M84" s="202"/>
      <c r="N84" s="202"/>
      <c r="O84" s="202">
        <f>K84</f>
        <v>176</v>
      </c>
      <c r="P84" s="203">
        <f t="shared" si="11"/>
        <v>394</v>
      </c>
      <c r="Q84" s="231"/>
      <c r="R84" s="206"/>
      <c r="S84" s="205">
        <f>S83+S73</f>
        <v>1.76</v>
      </c>
      <c r="T84" s="205">
        <f>T83+T81+T79+T77+T73</f>
        <v>8.58</v>
      </c>
      <c r="U84" s="206"/>
      <c r="V84" s="206"/>
      <c r="W84" s="206"/>
      <c r="X84" s="206"/>
      <c r="Y84" s="206"/>
      <c r="Z84" s="206"/>
      <c r="AA84" s="206"/>
      <c r="AB84" s="207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</row>
    <row r="85" spans="1:41" ht="21" customHeight="1">
      <c r="A85" s="429" t="s">
        <v>271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02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  <row r="86" spans="1:41" ht="43.5" customHeight="1">
      <c r="A86" s="232" t="s">
        <v>272</v>
      </c>
      <c r="B86" s="177" t="s">
        <v>273</v>
      </c>
      <c r="C86" s="233"/>
      <c r="D86" s="42"/>
      <c r="E86" s="234" t="s">
        <v>149</v>
      </c>
      <c r="F86" s="45"/>
      <c r="G86" s="45"/>
      <c r="H86" s="45"/>
      <c r="I86" s="470">
        <v>3</v>
      </c>
      <c r="J86" s="45">
        <v>90</v>
      </c>
      <c r="K86" s="45">
        <v>30</v>
      </c>
      <c r="L86" s="45">
        <v>0</v>
      </c>
      <c r="M86" s="45"/>
      <c r="N86" s="45"/>
      <c r="O86" s="45">
        <v>30</v>
      </c>
      <c r="P86" s="46">
        <f t="shared" ref="P86:P101" si="13">J86-K86</f>
        <v>60</v>
      </c>
      <c r="Q86" s="78"/>
      <c r="R86" s="58"/>
      <c r="S86" s="58"/>
      <c r="T86" s="58"/>
      <c r="U86" s="58"/>
      <c r="V86" s="235">
        <v>1.87</v>
      </c>
      <c r="W86" s="58"/>
      <c r="X86" s="58"/>
      <c r="Y86" s="58"/>
      <c r="Z86" s="58"/>
      <c r="AA86" s="58"/>
      <c r="AB86" s="236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1" ht="45" customHeight="1">
      <c r="A87" s="232" t="s">
        <v>274</v>
      </c>
      <c r="B87" s="187" t="s">
        <v>275</v>
      </c>
      <c r="C87" s="237"/>
      <c r="D87" s="179"/>
      <c r="E87" s="180" t="s">
        <v>149</v>
      </c>
      <c r="F87" s="83"/>
      <c r="G87" s="83"/>
      <c r="H87" s="83"/>
      <c r="I87" s="468">
        <v>3</v>
      </c>
      <c r="J87" s="83">
        <v>90</v>
      </c>
      <c r="K87" s="83">
        <v>30</v>
      </c>
      <c r="L87" s="83">
        <v>0</v>
      </c>
      <c r="M87" s="83"/>
      <c r="N87" s="83"/>
      <c r="O87" s="83">
        <v>30</v>
      </c>
      <c r="P87" s="59">
        <f t="shared" si="13"/>
        <v>60</v>
      </c>
      <c r="Q87" s="78"/>
      <c r="R87" s="58"/>
      <c r="S87" s="58"/>
      <c r="T87" s="58"/>
      <c r="U87" s="58"/>
      <c r="V87" s="235">
        <v>1.87</v>
      </c>
      <c r="W87" s="83"/>
      <c r="X87" s="83"/>
      <c r="Y87" s="58"/>
      <c r="Z87" s="58"/>
      <c r="AA87" s="58"/>
      <c r="AB87" s="236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1:41" ht="28.5" customHeight="1">
      <c r="A88" s="232" t="s">
        <v>276</v>
      </c>
      <c r="B88" s="224" t="s">
        <v>277</v>
      </c>
      <c r="C88" s="238"/>
      <c r="D88" s="179"/>
      <c r="E88" s="180" t="s">
        <v>149</v>
      </c>
      <c r="F88" s="83"/>
      <c r="G88" s="83"/>
      <c r="H88" s="83"/>
      <c r="I88" s="468">
        <v>3</v>
      </c>
      <c r="J88" s="83">
        <v>90</v>
      </c>
      <c r="K88" s="83">
        <v>30</v>
      </c>
      <c r="L88" s="83">
        <v>0</v>
      </c>
      <c r="M88" s="83"/>
      <c r="N88" s="83"/>
      <c r="O88" s="83">
        <v>30</v>
      </c>
      <c r="P88" s="59">
        <f t="shared" si="13"/>
        <v>60</v>
      </c>
      <c r="Q88" s="78"/>
      <c r="R88" s="58"/>
      <c r="S88" s="58"/>
      <c r="T88" s="58"/>
      <c r="U88" s="58"/>
      <c r="V88" s="235">
        <v>1.87</v>
      </c>
      <c r="W88" s="83"/>
      <c r="X88" s="83"/>
      <c r="Y88" s="58"/>
      <c r="Z88" s="58"/>
      <c r="AA88" s="58"/>
      <c r="AB88" s="236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1:41" ht="28.5" customHeight="1">
      <c r="A89" s="232" t="s">
        <v>278</v>
      </c>
      <c r="B89" s="54" t="s">
        <v>279</v>
      </c>
      <c r="C89" s="89"/>
      <c r="D89" s="56"/>
      <c r="E89" s="129" t="s">
        <v>149</v>
      </c>
      <c r="F89" s="148" t="s">
        <v>58</v>
      </c>
      <c r="G89" s="131" t="s">
        <v>58</v>
      </c>
      <c r="H89" s="131" t="s">
        <v>58</v>
      </c>
      <c r="I89" s="474">
        <v>3</v>
      </c>
      <c r="J89" s="148">
        <v>90</v>
      </c>
      <c r="K89" s="131">
        <v>30</v>
      </c>
      <c r="L89" s="131">
        <v>10</v>
      </c>
      <c r="M89" s="131"/>
      <c r="N89" s="131"/>
      <c r="O89" s="131">
        <v>20</v>
      </c>
      <c r="P89" s="59">
        <f t="shared" si="13"/>
        <v>60</v>
      </c>
      <c r="Q89" s="84"/>
      <c r="R89" s="83"/>
      <c r="S89" s="83"/>
      <c r="T89" s="239"/>
      <c r="U89" s="58"/>
      <c r="V89" s="235">
        <v>1.87</v>
      </c>
      <c r="W89" s="83"/>
      <c r="X89" s="83"/>
      <c r="Y89" s="58"/>
      <c r="Z89" s="58"/>
      <c r="AA89" s="58"/>
      <c r="AB89" s="236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</row>
    <row r="90" spans="1:41" ht="31.5" customHeight="1">
      <c r="A90" s="232" t="s">
        <v>280</v>
      </c>
      <c r="B90" s="240" t="s">
        <v>281</v>
      </c>
      <c r="C90" s="241"/>
      <c r="D90" s="129"/>
      <c r="E90" s="129" t="s">
        <v>149</v>
      </c>
      <c r="F90" s="148" t="s">
        <v>58</v>
      </c>
      <c r="G90" s="131" t="s">
        <v>58</v>
      </c>
      <c r="H90" s="131" t="s">
        <v>58</v>
      </c>
      <c r="I90" s="474">
        <v>3</v>
      </c>
      <c r="J90" s="148">
        <v>90</v>
      </c>
      <c r="K90" s="131">
        <v>30</v>
      </c>
      <c r="L90" s="131">
        <v>10</v>
      </c>
      <c r="M90" s="131"/>
      <c r="N90" s="131"/>
      <c r="O90" s="131">
        <v>20</v>
      </c>
      <c r="P90" s="59">
        <f t="shared" si="13"/>
        <v>60</v>
      </c>
      <c r="Q90" s="84"/>
      <c r="R90" s="83"/>
      <c r="S90" s="83"/>
      <c r="T90" s="239"/>
      <c r="U90" s="58"/>
      <c r="V90" s="235">
        <v>1.87</v>
      </c>
      <c r="W90" s="180"/>
      <c r="X90" s="242"/>
      <c r="Y90" s="56"/>
      <c r="Z90" s="56"/>
      <c r="AA90" s="56"/>
      <c r="AB90" s="217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1:41" ht="51.75" customHeight="1">
      <c r="A91" s="232" t="s">
        <v>282</v>
      </c>
      <c r="B91" s="54" t="s">
        <v>283</v>
      </c>
      <c r="C91" s="121"/>
      <c r="D91" s="110" t="s">
        <v>143</v>
      </c>
      <c r="E91" s="110"/>
      <c r="F91" s="78" t="s">
        <v>58</v>
      </c>
      <c r="G91" s="58" t="s">
        <v>58</v>
      </c>
      <c r="H91" s="58"/>
      <c r="I91" s="462">
        <v>3</v>
      </c>
      <c r="J91" s="78">
        <v>90</v>
      </c>
      <c r="K91" s="58">
        <v>30</v>
      </c>
      <c r="L91" s="58">
        <v>0</v>
      </c>
      <c r="M91" s="58"/>
      <c r="N91" s="58" t="s">
        <v>58</v>
      </c>
      <c r="O91" s="58">
        <v>30</v>
      </c>
      <c r="P91" s="59">
        <f t="shared" si="13"/>
        <v>60</v>
      </c>
      <c r="Q91" s="222"/>
      <c r="R91" s="107"/>
      <c r="S91" s="107"/>
      <c r="T91" s="107"/>
      <c r="U91" s="215">
        <v>1.66</v>
      </c>
      <c r="V91" s="107"/>
      <c r="W91" s="107"/>
      <c r="X91" s="107"/>
      <c r="Y91" s="107"/>
      <c r="Z91" s="107"/>
      <c r="AA91" s="107"/>
      <c r="AB91" s="191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1" ht="34.5" customHeight="1">
      <c r="A92" s="232" t="s">
        <v>284</v>
      </c>
      <c r="B92" s="54" t="s">
        <v>285</v>
      </c>
      <c r="C92" s="121"/>
      <c r="D92" s="110" t="s">
        <v>143</v>
      </c>
      <c r="E92" s="110"/>
      <c r="F92" s="78" t="s">
        <v>58</v>
      </c>
      <c r="G92" s="58" t="s">
        <v>58</v>
      </c>
      <c r="H92" s="58"/>
      <c r="I92" s="462">
        <v>3</v>
      </c>
      <c r="J92" s="78">
        <v>90</v>
      </c>
      <c r="K92" s="58">
        <v>30</v>
      </c>
      <c r="L92" s="58">
        <v>0</v>
      </c>
      <c r="M92" s="58"/>
      <c r="N92" s="58" t="s">
        <v>58</v>
      </c>
      <c r="O92" s="58">
        <v>30</v>
      </c>
      <c r="P92" s="59">
        <f t="shared" si="13"/>
        <v>60</v>
      </c>
      <c r="Q92" s="222"/>
      <c r="R92" s="107"/>
      <c r="S92" s="107"/>
      <c r="T92" s="107"/>
      <c r="U92" s="215">
        <v>1.66</v>
      </c>
      <c r="V92" s="107"/>
      <c r="W92" s="107"/>
      <c r="X92" s="107"/>
      <c r="Y92" s="107"/>
      <c r="Z92" s="107"/>
      <c r="AA92" s="107"/>
      <c r="AB92" s="191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</row>
    <row r="93" spans="1:41" ht="34.5" customHeight="1">
      <c r="A93" s="232" t="s">
        <v>286</v>
      </c>
      <c r="B93" s="54" t="s">
        <v>287</v>
      </c>
      <c r="C93" s="121"/>
      <c r="D93" s="110" t="s">
        <v>143</v>
      </c>
      <c r="E93" s="110"/>
      <c r="F93" s="78" t="s">
        <v>58</v>
      </c>
      <c r="G93" s="58" t="s">
        <v>58</v>
      </c>
      <c r="H93" s="58"/>
      <c r="I93" s="462">
        <v>3</v>
      </c>
      <c r="J93" s="78">
        <v>90</v>
      </c>
      <c r="K93" s="58">
        <v>30</v>
      </c>
      <c r="L93" s="58">
        <v>0</v>
      </c>
      <c r="M93" s="58"/>
      <c r="N93" s="58" t="s">
        <v>58</v>
      </c>
      <c r="O93" s="58">
        <v>30</v>
      </c>
      <c r="P93" s="59">
        <f t="shared" si="13"/>
        <v>60</v>
      </c>
      <c r="Q93" s="222"/>
      <c r="R93" s="107"/>
      <c r="S93" s="107"/>
      <c r="T93" s="107"/>
      <c r="U93" s="215">
        <v>1.66</v>
      </c>
      <c r="V93" s="107"/>
      <c r="W93" s="107"/>
      <c r="X93" s="107"/>
      <c r="Y93" s="107"/>
      <c r="Z93" s="107"/>
      <c r="AA93" s="107"/>
      <c r="AB93" s="191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</row>
    <row r="94" spans="1:41" ht="49.5" customHeight="1">
      <c r="A94" s="232" t="s">
        <v>266</v>
      </c>
      <c r="B94" s="190" t="s">
        <v>267</v>
      </c>
      <c r="C94" s="121"/>
      <c r="D94" s="77"/>
      <c r="E94" s="77" t="s">
        <v>154</v>
      </c>
      <c r="F94" s="78"/>
      <c r="G94" s="58"/>
      <c r="H94" s="58"/>
      <c r="I94" s="462">
        <v>4</v>
      </c>
      <c r="J94" s="78">
        <v>120</v>
      </c>
      <c r="K94" s="58">
        <v>70</v>
      </c>
      <c r="L94" s="58">
        <v>0</v>
      </c>
      <c r="M94" s="58"/>
      <c r="N94" s="58"/>
      <c r="O94" s="58">
        <v>70</v>
      </c>
      <c r="P94" s="59">
        <f t="shared" si="13"/>
        <v>50</v>
      </c>
      <c r="Q94" s="68"/>
      <c r="R94" s="58"/>
      <c r="S94" s="58"/>
      <c r="T94" s="58"/>
      <c r="U94" s="215">
        <v>2.1</v>
      </c>
      <c r="V94" s="58">
        <v>2</v>
      </c>
      <c r="W94" s="107"/>
      <c r="X94" s="107"/>
      <c r="Y94" s="107"/>
      <c r="Z94" s="107"/>
      <c r="AA94" s="107"/>
      <c r="AB94" s="191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</row>
    <row r="95" spans="1:41" ht="49.5" customHeight="1">
      <c r="A95" s="232" t="s">
        <v>288</v>
      </c>
      <c r="B95" s="243" t="s">
        <v>289</v>
      </c>
      <c r="C95" s="121"/>
      <c r="D95" s="58"/>
      <c r="E95" s="215" t="s">
        <v>149</v>
      </c>
      <c r="F95" s="78"/>
      <c r="G95" s="58"/>
      <c r="H95" s="58"/>
      <c r="I95" s="462">
        <v>4</v>
      </c>
      <c r="J95" s="244">
        <v>120</v>
      </c>
      <c r="K95" s="58">
        <v>30</v>
      </c>
      <c r="L95" s="58">
        <v>0</v>
      </c>
      <c r="M95" s="58"/>
      <c r="N95" s="58"/>
      <c r="O95" s="58">
        <v>30</v>
      </c>
      <c r="P95" s="59">
        <f t="shared" si="13"/>
        <v>90</v>
      </c>
      <c r="Q95" s="68"/>
      <c r="R95" s="58"/>
      <c r="S95" s="58"/>
      <c r="T95" s="58"/>
      <c r="U95" s="58"/>
      <c r="V95" s="215">
        <v>1.88</v>
      </c>
      <c r="W95" s="198"/>
      <c r="X95" s="198"/>
      <c r="Y95" s="198"/>
      <c r="Z95" s="198"/>
      <c r="AA95" s="198"/>
      <c r="AB95" s="199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  <row r="96" spans="1:41" ht="26.25" customHeight="1">
      <c r="A96" s="232" t="s">
        <v>290</v>
      </c>
      <c r="B96" s="243" t="s">
        <v>291</v>
      </c>
      <c r="C96" s="121"/>
      <c r="D96" s="58"/>
      <c r="E96" s="215" t="s">
        <v>149</v>
      </c>
      <c r="F96" s="78"/>
      <c r="G96" s="58"/>
      <c r="H96" s="58"/>
      <c r="I96" s="462">
        <v>4</v>
      </c>
      <c r="J96" s="244">
        <v>120</v>
      </c>
      <c r="K96" s="58">
        <v>30</v>
      </c>
      <c r="L96" s="58">
        <v>0</v>
      </c>
      <c r="M96" s="58"/>
      <c r="N96" s="58"/>
      <c r="O96" s="58">
        <v>30</v>
      </c>
      <c r="P96" s="59">
        <f t="shared" si="13"/>
        <v>90</v>
      </c>
      <c r="Q96" s="68"/>
      <c r="R96" s="58"/>
      <c r="S96" s="58"/>
      <c r="T96" s="58"/>
      <c r="U96" s="58"/>
      <c r="V96" s="215">
        <v>1.88</v>
      </c>
      <c r="W96" s="198"/>
      <c r="X96" s="198"/>
      <c r="Y96" s="198"/>
      <c r="Z96" s="198"/>
      <c r="AA96" s="198"/>
      <c r="AB96" s="199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</row>
    <row r="97" spans="1:41" ht="28.5" customHeight="1">
      <c r="A97" s="232" t="s">
        <v>292</v>
      </c>
      <c r="B97" s="245" t="s">
        <v>293</v>
      </c>
      <c r="C97" s="246"/>
      <c r="D97" s="56"/>
      <c r="E97" s="129" t="s">
        <v>143</v>
      </c>
      <c r="F97" s="148" t="s">
        <v>58</v>
      </c>
      <c r="G97" s="131" t="s">
        <v>58</v>
      </c>
      <c r="H97" s="131" t="s">
        <v>58</v>
      </c>
      <c r="I97" s="474">
        <v>4</v>
      </c>
      <c r="J97" s="247">
        <v>120</v>
      </c>
      <c r="K97" s="131">
        <v>30</v>
      </c>
      <c r="L97" s="131">
        <v>10</v>
      </c>
      <c r="M97" s="131"/>
      <c r="N97" s="131"/>
      <c r="O97" s="131">
        <v>20</v>
      </c>
      <c r="P97" s="59">
        <f t="shared" si="13"/>
        <v>90</v>
      </c>
      <c r="Q97" s="84"/>
      <c r="R97" s="83"/>
      <c r="S97" s="83"/>
      <c r="T97" s="239"/>
      <c r="U97" s="215">
        <v>1.66</v>
      </c>
      <c r="V97" s="235"/>
      <c r="W97" s="198"/>
      <c r="X97" s="198"/>
      <c r="Y97" s="198"/>
      <c r="Z97" s="198"/>
      <c r="AA97" s="198"/>
      <c r="AB97" s="199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</row>
    <row r="98" spans="1:41" ht="72" customHeight="1">
      <c r="A98" s="232" t="s">
        <v>294</v>
      </c>
      <c r="B98" s="245" t="s">
        <v>295</v>
      </c>
      <c r="C98" s="246"/>
      <c r="D98" s="56"/>
      <c r="E98" s="129" t="s">
        <v>143</v>
      </c>
      <c r="F98" s="148" t="s">
        <v>58</v>
      </c>
      <c r="G98" s="131" t="s">
        <v>58</v>
      </c>
      <c r="H98" s="131" t="s">
        <v>58</v>
      </c>
      <c r="I98" s="474">
        <v>4</v>
      </c>
      <c r="J98" s="247">
        <v>120</v>
      </c>
      <c r="K98" s="131">
        <v>30</v>
      </c>
      <c r="L98" s="131">
        <v>10</v>
      </c>
      <c r="M98" s="131"/>
      <c r="N98" s="131"/>
      <c r="O98" s="131">
        <v>20</v>
      </c>
      <c r="P98" s="59">
        <f t="shared" si="13"/>
        <v>90</v>
      </c>
      <c r="Q98" s="84"/>
      <c r="R98" s="83"/>
      <c r="S98" s="83"/>
      <c r="T98" s="239"/>
      <c r="U98" s="215">
        <v>1.66</v>
      </c>
      <c r="V98" s="56"/>
      <c r="W98" s="198"/>
      <c r="X98" s="198"/>
      <c r="Y98" s="198"/>
      <c r="Z98" s="198"/>
      <c r="AA98" s="198"/>
      <c r="AB98" s="199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</row>
    <row r="99" spans="1:41" ht="28.5" customHeight="1">
      <c r="A99" s="248" t="s">
        <v>296</v>
      </c>
      <c r="B99" s="243" t="s">
        <v>297</v>
      </c>
      <c r="C99" s="89"/>
      <c r="D99" s="56"/>
      <c r="E99" s="129" t="s">
        <v>149</v>
      </c>
      <c r="F99" s="148" t="s">
        <v>58</v>
      </c>
      <c r="G99" s="131" t="s">
        <v>58</v>
      </c>
      <c r="H99" s="131" t="s">
        <v>58</v>
      </c>
      <c r="I99" s="474">
        <v>3</v>
      </c>
      <c r="J99" s="148">
        <v>90</v>
      </c>
      <c r="K99" s="131">
        <v>30</v>
      </c>
      <c r="L99" s="131">
        <v>10</v>
      </c>
      <c r="M99" s="131"/>
      <c r="N99" s="131"/>
      <c r="O99" s="131">
        <v>20</v>
      </c>
      <c r="P99" s="59">
        <f t="shared" si="13"/>
        <v>60</v>
      </c>
      <c r="Q99" s="84"/>
      <c r="R99" s="83"/>
      <c r="S99" s="83"/>
      <c r="T99" s="239"/>
      <c r="U99" s="215">
        <v>1.66</v>
      </c>
      <c r="V99" s="56"/>
      <c r="W99" s="198"/>
      <c r="X99" s="198"/>
      <c r="Y99" s="198"/>
      <c r="Z99" s="198"/>
      <c r="AA99" s="198"/>
      <c r="AB99" s="199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</row>
    <row r="100" spans="1:41" ht="44.25" customHeight="1">
      <c r="A100" s="248" t="s">
        <v>298</v>
      </c>
      <c r="B100" s="249" t="s">
        <v>299</v>
      </c>
      <c r="C100" s="250"/>
      <c r="D100" s="251"/>
      <c r="E100" s="251" t="s">
        <v>154</v>
      </c>
      <c r="F100" s="252"/>
      <c r="G100" s="253"/>
      <c r="H100" s="253"/>
      <c r="I100" s="475">
        <v>4</v>
      </c>
      <c r="J100" s="252">
        <v>120</v>
      </c>
      <c r="K100" s="253">
        <v>70</v>
      </c>
      <c r="L100" s="253">
        <v>0</v>
      </c>
      <c r="M100" s="253"/>
      <c r="N100" s="253"/>
      <c r="O100" s="253">
        <v>70</v>
      </c>
      <c r="P100" s="254">
        <f t="shared" si="13"/>
        <v>50</v>
      </c>
      <c r="Q100" s="255"/>
      <c r="R100" s="253"/>
      <c r="S100" s="253"/>
      <c r="T100" s="253"/>
      <c r="U100" s="256">
        <v>2.1</v>
      </c>
      <c r="V100" s="253">
        <v>2</v>
      </c>
      <c r="W100" s="257"/>
      <c r="X100" s="257"/>
      <c r="Y100" s="257"/>
      <c r="Z100" s="257"/>
      <c r="AA100" s="257"/>
      <c r="AB100" s="258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</row>
    <row r="101" spans="1:41" ht="79.5" customHeight="1">
      <c r="A101" s="228"/>
      <c r="B101" s="229" t="s">
        <v>300</v>
      </c>
      <c r="C101" s="230"/>
      <c r="D101" s="202">
        <v>1</v>
      </c>
      <c r="E101" s="202">
        <v>5</v>
      </c>
      <c r="F101" s="202"/>
      <c r="G101" s="202"/>
      <c r="H101" s="202"/>
      <c r="I101" s="469">
        <v>16</v>
      </c>
      <c r="J101" s="202">
        <f>I101*30</f>
        <v>480</v>
      </c>
      <c r="K101" s="202">
        <f>K94+K93+K90+K86</f>
        <v>160</v>
      </c>
      <c r="L101" s="202">
        <v>10</v>
      </c>
      <c r="M101" s="202"/>
      <c r="N101" s="202"/>
      <c r="O101" s="202">
        <f>O86+O90+O94+O94</f>
        <v>190</v>
      </c>
      <c r="P101" s="203">
        <f t="shared" si="13"/>
        <v>320</v>
      </c>
      <c r="Q101" s="231"/>
      <c r="R101" s="206"/>
      <c r="S101" s="206"/>
      <c r="T101" s="206"/>
      <c r="U101" s="206">
        <f>U91+U97</f>
        <v>3.32</v>
      </c>
      <c r="V101" s="206">
        <f>V87+V90+V95+V97</f>
        <v>5.62</v>
      </c>
      <c r="W101" s="206"/>
      <c r="X101" s="206"/>
      <c r="Y101" s="206"/>
      <c r="Z101" s="206"/>
      <c r="AA101" s="206"/>
      <c r="AB101" s="207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</row>
    <row r="102" spans="1:41" ht="19.5" customHeight="1">
      <c r="A102" s="428" t="s">
        <v>301</v>
      </c>
      <c r="B102" s="412"/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2"/>
      <c r="Z102" s="412"/>
      <c r="AA102" s="412"/>
      <c r="AB102" s="425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</row>
    <row r="103" spans="1:41" ht="31.5" customHeight="1">
      <c r="A103" s="248" t="s">
        <v>302</v>
      </c>
      <c r="B103" s="224" t="s">
        <v>303</v>
      </c>
      <c r="C103" s="233"/>
      <c r="D103" s="42"/>
      <c r="E103" s="234" t="s">
        <v>171</v>
      </c>
      <c r="F103" s="45"/>
      <c r="G103" s="45"/>
      <c r="H103" s="45"/>
      <c r="I103" s="470">
        <v>3</v>
      </c>
      <c r="J103" s="45">
        <v>90</v>
      </c>
      <c r="K103" s="45">
        <v>30</v>
      </c>
      <c r="L103" s="45">
        <v>0</v>
      </c>
      <c r="M103" s="45"/>
      <c r="N103" s="45"/>
      <c r="O103" s="45">
        <v>30</v>
      </c>
      <c r="P103" s="259">
        <f t="shared" ref="P103:P116" si="14">J103-K103</f>
        <v>60</v>
      </c>
      <c r="Q103" s="260"/>
      <c r="R103" s="45"/>
      <c r="S103" s="45"/>
      <c r="T103" s="45"/>
      <c r="U103" s="45"/>
      <c r="V103" s="45"/>
      <c r="W103" s="261">
        <v>1.58</v>
      </c>
      <c r="X103" s="262"/>
      <c r="Y103" s="45"/>
      <c r="Z103" s="45"/>
      <c r="AA103" s="45"/>
      <c r="AB103" s="46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</row>
    <row r="104" spans="1:41" ht="40.5" customHeight="1">
      <c r="A104" s="248" t="s">
        <v>304</v>
      </c>
      <c r="B104" s="54" t="s">
        <v>305</v>
      </c>
      <c r="C104" s="89"/>
      <c r="D104" s="56"/>
      <c r="E104" s="110" t="s">
        <v>171</v>
      </c>
      <c r="F104" s="107"/>
      <c r="G104" s="107"/>
      <c r="H104" s="107"/>
      <c r="I104" s="456">
        <v>3</v>
      </c>
      <c r="J104" s="58">
        <v>90</v>
      </c>
      <c r="K104" s="58">
        <v>30</v>
      </c>
      <c r="L104" s="58">
        <v>0</v>
      </c>
      <c r="M104" s="58"/>
      <c r="N104" s="58"/>
      <c r="O104" s="138">
        <v>30</v>
      </c>
      <c r="P104" s="259">
        <f t="shared" si="14"/>
        <v>60</v>
      </c>
      <c r="Q104" s="222"/>
      <c r="R104" s="107"/>
      <c r="S104" s="107"/>
      <c r="T104" s="107"/>
      <c r="U104" s="107"/>
      <c r="V104" s="107"/>
      <c r="W104" s="261">
        <v>1.58</v>
      </c>
      <c r="X104" s="107"/>
      <c r="Y104" s="107"/>
      <c r="Z104" s="107"/>
      <c r="AA104" s="107"/>
      <c r="AB104" s="191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</row>
    <row r="105" spans="1:41" ht="41.25" customHeight="1">
      <c r="A105" s="248" t="s">
        <v>306</v>
      </c>
      <c r="B105" s="190" t="s">
        <v>307</v>
      </c>
      <c r="C105" s="121"/>
      <c r="D105" s="77"/>
      <c r="E105" s="180" t="s">
        <v>171</v>
      </c>
      <c r="F105" s="78"/>
      <c r="G105" s="58"/>
      <c r="H105" s="58"/>
      <c r="I105" s="462">
        <v>3</v>
      </c>
      <c r="J105" s="78">
        <v>90</v>
      </c>
      <c r="K105" s="58">
        <v>30</v>
      </c>
      <c r="L105" s="58">
        <v>0</v>
      </c>
      <c r="M105" s="58"/>
      <c r="N105" s="58"/>
      <c r="O105" s="58">
        <v>30</v>
      </c>
      <c r="P105" s="259">
        <f t="shared" si="14"/>
        <v>60</v>
      </c>
      <c r="Q105" s="68"/>
      <c r="R105" s="58"/>
      <c r="S105" s="58"/>
      <c r="T105" s="58"/>
      <c r="U105" s="58"/>
      <c r="V105" s="58"/>
      <c r="W105" s="261">
        <v>1.58</v>
      </c>
      <c r="X105" s="58"/>
      <c r="Y105" s="58"/>
      <c r="Z105" s="263"/>
      <c r="AA105" s="58"/>
      <c r="AB105" s="236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</row>
    <row r="106" spans="1:41" ht="35.25" customHeight="1">
      <c r="A106" s="248" t="s">
        <v>308</v>
      </c>
      <c r="B106" s="224" t="s">
        <v>309</v>
      </c>
      <c r="C106" s="264"/>
      <c r="D106" s="265"/>
      <c r="E106" s="180" t="s">
        <v>171</v>
      </c>
      <c r="F106" s="266"/>
      <c r="G106" s="266"/>
      <c r="H106" s="266"/>
      <c r="I106" s="462">
        <v>3</v>
      </c>
      <c r="J106" s="78">
        <v>90</v>
      </c>
      <c r="K106" s="58">
        <v>30</v>
      </c>
      <c r="L106" s="58">
        <v>0</v>
      </c>
      <c r="M106" s="58"/>
      <c r="N106" s="58"/>
      <c r="O106" s="58">
        <v>30</v>
      </c>
      <c r="P106" s="46">
        <f t="shared" si="14"/>
        <v>60</v>
      </c>
      <c r="Q106" s="195"/>
      <c r="R106" s="83"/>
      <c r="S106" s="83"/>
      <c r="T106" s="83"/>
      <c r="U106" s="83"/>
      <c r="V106" s="58"/>
      <c r="W106" s="261">
        <v>1.58</v>
      </c>
      <c r="X106" s="58"/>
      <c r="Y106" s="58"/>
      <c r="Z106" s="263"/>
      <c r="AA106" s="58"/>
      <c r="AB106" s="236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</row>
    <row r="107" spans="1:41" ht="53.25" customHeight="1">
      <c r="A107" s="248" t="s">
        <v>310</v>
      </c>
      <c r="B107" s="54" t="s">
        <v>311</v>
      </c>
      <c r="C107" s="54"/>
      <c r="D107" s="267" t="s">
        <v>170</v>
      </c>
      <c r="E107" s="267"/>
      <c r="F107" s="268" t="s">
        <v>58</v>
      </c>
      <c r="G107" s="269" t="s">
        <v>58</v>
      </c>
      <c r="H107" s="145"/>
      <c r="I107" s="462">
        <v>5</v>
      </c>
      <c r="J107" s="58">
        <v>150</v>
      </c>
      <c r="K107" s="58">
        <v>36</v>
      </c>
      <c r="L107" s="58">
        <v>0</v>
      </c>
      <c r="M107" s="58"/>
      <c r="N107" s="58"/>
      <c r="O107" s="58">
        <v>36</v>
      </c>
      <c r="P107" s="59">
        <f t="shared" si="14"/>
        <v>114</v>
      </c>
      <c r="Q107" s="270"/>
      <c r="R107" s="214"/>
      <c r="S107" s="214"/>
      <c r="T107" s="214"/>
      <c r="U107" s="214"/>
      <c r="V107" s="58"/>
      <c r="W107" s="58"/>
      <c r="X107" s="271">
        <v>2.12</v>
      </c>
      <c r="Y107" s="107"/>
      <c r="Z107" s="107"/>
      <c r="AA107" s="56"/>
      <c r="AB107" s="217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</row>
    <row r="108" spans="1:41" ht="52.5" customHeight="1">
      <c r="A108" s="248" t="s">
        <v>312</v>
      </c>
      <c r="B108" s="54" t="s">
        <v>313</v>
      </c>
      <c r="C108" s="54"/>
      <c r="D108" s="267" t="s">
        <v>170</v>
      </c>
      <c r="E108" s="267"/>
      <c r="F108" s="268" t="s">
        <v>58</v>
      </c>
      <c r="G108" s="269" t="s">
        <v>58</v>
      </c>
      <c r="H108" s="145"/>
      <c r="I108" s="462">
        <v>5</v>
      </c>
      <c r="J108" s="58">
        <v>150</v>
      </c>
      <c r="K108" s="58">
        <v>36</v>
      </c>
      <c r="L108" s="58">
        <v>0</v>
      </c>
      <c r="M108" s="58"/>
      <c r="N108" s="58"/>
      <c r="O108" s="58">
        <v>36</v>
      </c>
      <c r="P108" s="59">
        <f t="shared" si="14"/>
        <v>114</v>
      </c>
      <c r="Q108" s="270"/>
      <c r="R108" s="214"/>
      <c r="S108" s="214"/>
      <c r="T108" s="214"/>
      <c r="U108" s="214"/>
      <c r="V108" s="58"/>
      <c r="W108" s="58"/>
      <c r="X108" s="271">
        <v>2.12</v>
      </c>
      <c r="Y108" s="56"/>
      <c r="Z108" s="56"/>
      <c r="AA108" s="56"/>
      <c r="AB108" s="217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</row>
    <row r="109" spans="1:41" ht="51.75" customHeight="1">
      <c r="A109" s="248" t="s">
        <v>314</v>
      </c>
      <c r="B109" s="54" t="s">
        <v>315</v>
      </c>
      <c r="C109" s="54"/>
      <c r="D109" s="267" t="s">
        <v>170</v>
      </c>
      <c r="E109" s="267"/>
      <c r="F109" s="268" t="s">
        <v>58</v>
      </c>
      <c r="G109" s="269" t="s">
        <v>58</v>
      </c>
      <c r="H109" s="145"/>
      <c r="I109" s="462">
        <v>5</v>
      </c>
      <c r="J109" s="58">
        <v>150</v>
      </c>
      <c r="K109" s="58">
        <v>36</v>
      </c>
      <c r="L109" s="58">
        <v>0</v>
      </c>
      <c r="M109" s="58"/>
      <c r="N109" s="58"/>
      <c r="O109" s="58">
        <v>36</v>
      </c>
      <c r="P109" s="59">
        <f t="shared" si="14"/>
        <v>114</v>
      </c>
      <c r="Q109" s="270"/>
      <c r="R109" s="214"/>
      <c r="S109" s="214"/>
      <c r="T109" s="214"/>
      <c r="U109" s="214"/>
      <c r="V109" s="58"/>
      <c r="W109" s="58"/>
      <c r="X109" s="271">
        <v>2.12</v>
      </c>
      <c r="Y109" s="56"/>
      <c r="Z109" s="56"/>
      <c r="AA109" s="56"/>
      <c r="AB109" s="217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</row>
    <row r="110" spans="1:41" ht="61.5" customHeight="1">
      <c r="A110" s="248" t="s">
        <v>316</v>
      </c>
      <c r="B110" s="54" t="s">
        <v>317</v>
      </c>
      <c r="C110" s="54"/>
      <c r="D110" s="267" t="s">
        <v>170</v>
      </c>
      <c r="E110" s="267"/>
      <c r="F110" s="268" t="s">
        <v>58</v>
      </c>
      <c r="G110" s="269" t="s">
        <v>58</v>
      </c>
      <c r="H110" s="145"/>
      <c r="I110" s="462">
        <v>5</v>
      </c>
      <c r="J110" s="58">
        <v>150</v>
      </c>
      <c r="K110" s="58">
        <v>36</v>
      </c>
      <c r="L110" s="58">
        <v>0</v>
      </c>
      <c r="M110" s="58"/>
      <c r="N110" s="58"/>
      <c r="O110" s="58">
        <v>36</v>
      </c>
      <c r="P110" s="59">
        <f t="shared" si="14"/>
        <v>114</v>
      </c>
      <c r="Q110" s="270"/>
      <c r="R110" s="214"/>
      <c r="S110" s="214"/>
      <c r="T110" s="214"/>
      <c r="U110" s="214"/>
      <c r="V110" s="58"/>
      <c r="W110" s="58"/>
      <c r="X110" s="271">
        <v>2.12</v>
      </c>
      <c r="Y110" s="56"/>
      <c r="Z110" s="56"/>
      <c r="AA110" s="56"/>
      <c r="AB110" s="217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</row>
    <row r="111" spans="1:41" ht="51.75" customHeight="1">
      <c r="A111" s="248" t="s">
        <v>318</v>
      </c>
      <c r="B111" s="93" t="s">
        <v>319</v>
      </c>
      <c r="C111" s="54"/>
      <c r="D111" s="267"/>
      <c r="E111" s="180" t="s">
        <v>171</v>
      </c>
      <c r="F111" s="266"/>
      <c r="G111" s="266"/>
      <c r="H111" s="266"/>
      <c r="I111" s="462">
        <v>3</v>
      </c>
      <c r="J111" s="78">
        <v>90</v>
      </c>
      <c r="K111" s="58">
        <v>30</v>
      </c>
      <c r="L111" s="58">
        <v>0</v>
      </c>
      <c r="M111" s="58"/>
      <c r="N111" s="58"/>
      <c r="O111" s="58">
        <v>30</v>
      </c>
      <c r="P111" s="59">
        <f t="shared" si="14"/>
        <v>60</v>
      </c>
      <c r="Q111" s="195"/>
      <c r="R111" s="83"/>
      <c r="S111" s="83"/>
      <c r="T111" s="83"/>
      <c r="U111" s="83"/>
      <c r="V111" s="58"/>
      <c r="W111" s="184">
        <v>1.58</v>
      </c>
      <c r="X111" s="272"/>
      <c r="Y111" s="56"/>
      <c r="Z111" s="56"/>
      <c r="AA111" s="56"/>
      <c r="AB111" s="217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1:41" ht="69" customHeight="1">
      <c r="A112" s="248" t="s">
        <v>320</v>
      </c>
      <c r="B112" s="93" t="s">
        <v>321</v>
      </c>
      <c r="C112" s="54"/>
      <c r="D112" s="267"/>
      <c r="E112" s="180" t="s">
        <v>171</v>
      </c>
      <c r="F112" s="273"/>
      <c r="G112" s="266"/>
      <c r="H112" s="266"/>
      <c r="I112" s="462">
        <v>4</v>
      </c>
      <c r="J112" s="58">
        <v>120</v>
      </c>
      <c r="K112" s="58">
        <v>30</v>
      </c>
      <c r="L112" s="58">
        <v>0</v>
      </c>
      <c r="M112" s="58"/>
      <c r="N112" s="58"/>
      <c r="O112" s="58">
        <v>30</v>
      </c>
      <c r="P112" s="59">
        <f t="shared" si="14"/>
        <v>90</v>
      </c>
      <c r="Q112" s="195"/>
      <c r="R112" s="83"/>
      <c r="S112" s="83"/>
      <c r="T112" s="83"/>
      <c r="U112" s="83"/>
      <c r="V112" s="58"/>
      <c r="W112" s="184">
        <v>1.58</v>
      </c>
      <c r="X112" s="272"/>
      <c r="Y112" s="56"/>
      <c r="Z112" s="56"/>
      <c r="AA112" s="56"/>
      <c r="AB112" s="217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</row>
    <row r="113" spans="1:41" ht="63.75" customHeight="1">
      <c r="A113" s="248" t="s">
        <v>322</v>
      </c>
      <c r="B113" s="93" t="s">
        <v>323</v>
      </c>
      <c r="C113" s="54"/>
      <c r="D113" s="267"/>
      <c r="E113" s="180" t="s">
        <v>171</v>
      </c>
      <c r="F113" s="273"/>
      <c r="G113" s="266"/>
      <c r="H113" s="266"/>
      <c r="I113" s="462">
        <v>4</v>
      </c>
      <c r="J113" s="58">
        <v>120</v>
      </c>
      <c r="K113" s="58">
        <v>30</v>
      </c>
      <c r="L113" s="58">
        <v>0</v>
      </c>
      <c r="M113" s="58"/>
      <c r="N113" s="58"/>
      <c r="O113" s="58">
        <v>30</v>
      </c>
      <c r="P113" s="59">
        <f t="shared" si="14"/>
        <v>90</v>
      </c>
      <c r="Q113" s="195"/>
      <c r="R113" s="83"/>
      <c r="S113" s="83"/>
      <c r="T113" s="83"/>
      <c r="U113" s="83"/>
      <c r="V113" s="58"/>
      <c r="W113" s="184">
        <v>1.58</v>
      </c>
      <c r="X113" s="272"/>
      <c r="Y113" s="56"/>
      <c r="Z113" s="56"/>
      <c r="AA113" s="56"/>
      <c r="AB113" s="217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</row>
    <row r="114" spans="1:41" ht="102.75" customHeight="1">
      <c r="A114" s="208" t="s">
        <v>250</v>
      </c>
      <c r="B114" s="104" t="s">
        <v>251</v>
      </c>
      <c r="C114" s="54"/>
      <c r="D114" s="267" t="s">
        <v>170</v>
      </c>
      <c r="E114" s="267" t="s">
        <v>171</v>
      </c>
      <c r="F114" s="268" t="s">
        <v>58</v>
      </c>
      <c r="G114" s="145" t="s">
        <v>58</v>
      </c>
      <c r="H114" s="145"/>
      <c r="I114" s="462">
        <v>4</v>
      </c>
      <c r="J114" s="58">
        <v>120</v>
      </c>
      <c r="K114" s="58">
        <v>70</v>
      </c>
      <c r="L114" s="58">
        <v>0</v>
      </c>
      <c r="M114" s="58"/>
      <c r="N114" s="58"/>
      <c r="O114" s="58">
        <v>70</v>
      </c>
      <c r="P114" s="59">
        <f t="shared" si="14"/>
        <v>50</v>
      </c>
      <c r="Q114" s="270"/>
      <c r="R114" s="214"/>
      <c r="S114" s="58"/>
      <c r="T114" s="58"/>
      <c r="U114" s="214"/>
      <c r="V114" s="58"/>
      <c r="W114" s="215">
        <v>1.94</v>
      </c>
      <c r="X114" s="274">
        <v>1.9</v>
      </c>
      <c r="Y114" s="56"/>
      <c r="Z114" s="56"/>
      <c r="AA114" s="56"/>
      <c r="AB114" s="217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</row>
    <row r="115" spans="1:41" ht="131.25" customHeight="1">
      <c r="A115" s="208" t="s">
        <v>268</v>
      </c>
      <c r="B115" s="104" t="s">
        <v>269</v>
      </c>
      <c r="C115" s="54"/>
      <c r="D115" s="267" t="s">
        <v>170</v>
      </c>
      <c r="E115" s="267" t="s">
        <v>171</v>
      </c>
      <c r="F115" s="268" t="s">
        <v>58</v>
      </c>
      <c r="G115" s="145" t="s">
        <v>58</v>
      </c>
      <c r="H115" s="145"/>
      <c r="I115" s="462">
        <v>4</v>
      </c>
      <c r="J115" s="58">
        <v>120</v>
      </c>
      <c r="K115" s="58">
        <v>70</v>
      </c>
      <c r="L115" s="58">
        <v>0</v>
      </c>
      <c r="M115" s="58"/>
      <c r="N115" s="58"/>
      <c r="O115" s="58">
        <v>70</v>
      </c>
      <c r="P115" s="59">
        <f t="shared" si="14"/>
        <v>50</v>
      </c>
      <c r="Q115" s="270"/>
      <c r="R115" s="214"/>
      <c r="S115" s="58"/>
      <c r="T115" s="58"/>
      <c r="U115" s="214"/>
      <c r="V115" s="58"/>
      <c r="W115" s="58">
        <v>1.9</v>
      </c>
      <c r="X115" s="275">
        <v>2</v>
      </c>
      <c r="Y115" s="56"/>
      <c r="Z115" s="56"/>
      <c r="AA115" s="56"/>
      <c r="AB115" s="217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</row>
    <row r="116" spans="1:41" ht="81" customHeight="1">
      <c r="A116" s="200"/>
      <c r="B116" s="276" t="s">
        <v>324</v>
      </c>
      <c r="C116" s="230"/>
      <c r="D116" s="202">
        <v>2</v>
      </c>
      <c r="E116" s="202">
        <v>3</v>
      </c>
      <c r="F116" s="202"/>
      <c r="G116" s="202"/>
      <c r="H116" s="202"/>
      <c r="I116" s="469">
        <f>I115+I110+I104</f>
        <v>12</v>
      </c>
      <c r="J116" s="202">
        <f>I116*30</f>
        <v>360</v>
      </c>
      <c r="K116" s="202">
        <f>K115+K110+K103</f>
        <v>136</v>
      </c>
      <c r="L116" s="202"/>
      <c r="M116" s="202"/>
      <c r="N116" s="202"/>
      <c r="O116" s="202">
        <f>K116</f>
        <v>136</v>
      </c>
      <c r="P116" s="203">
        <f t="shared" si="14"/>
        <v>224</v>
      </c>
      <c r="Q116" s="231"/>
      <c r="R116" s="206"/>
      <c r="S116" s="206"/>
      <c r="T116" s="206"/>
      <c r="U116" s="206"/>
      <c r="V116" s="206"/>
      <c r="W116" s="205">
        <f>W115+W105</f>
        <v>3.48</v>
      </c>
      <c r="X116" s="205">
        <f>X115+X110</f>
        <v>4.12</v>
      </c>
      <c r="Y116" s="206"/>
      <c r="Z116" s="206"/>
      <c r="AA116" s="206"/>
      <c r="AB116" s="207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</row>
    <row r="117" spans="1:41" ht="28.5" customHeight="1">
      <c r="A117" s="428" t="s">
        <v>325</v>
      </c>
      <c r="B117" s="412"/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2"/>
      <c r="O117" s="412"/>
      <c r="P117" s="412"/>
      <c r="Q117" s="412"/>
      <c r="R117" s="412"/>
      <c r="S117" s="412"/>
      <c r="T117" s="412"/>
      <c r="U117" s="412"/>
      <c r="V117" s="412"/>
      <c r="W117" s="412"/>
      <c r="X117" s="412"/>
      <c r="Y117" s="412"/>
      <c r="Z117" s="412"/>
      <c r="AA117" s="412"/>
      <c r="AB117" s="425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</row>
    <row r="118" spans="1:41" ht="41.25" customHeight="1">
      <c r="A118" s="248" t="s">
        <v>326</v>
      </c>
      <c r="B118" s="277" t="s">
        <v>327</v>
      </c>
      <c r="C118" s="278"/>
      <c r="D118" s="279"/>
      <c r="E118" s="280" t="s">
        <v>175</v>
      </c>
      <c r="F118" s="183"/>
      <c r="G118" s="183"/>
      <c r="H118" s="183"/>
      <c r="I118" s="467">
        <v>4</v>
      </c>
      <c r="J118" s="83">
        <v>120</v>
      </c>
      <c r="K118" s="83">
        <v>30</v>
      </c>
      <c r="L118" s="83">
        <v>0</v>
      </c>
      <c r="M118" s="83"/>
      <c r="N118" s="83"/>
      <c r="O118" s="83">
        <v>30</v>
      </c>
      <c r="P118" s="236">
        <f t="shared" ref="P118:P134" si="15">J118-K118</f>
        <v>90</v>
      </c>
      <c r="Q118" s="195"/>
      <c r="R118" s="83"/>
      <c r="S118" s="83"/>
      <c r="T118" s="83"/>
      <c r="U118" s="83"/>
      <c r="V118" s="83"/>
      <c r="W118" s="83"/>
      <c r="X118" s="83"/>
      <c r="Y118" s="83"/>
      <c r="Z118" s="281">
        <v>1.87</v>
      </c>
      <c r="AA118" s="83"/>
      <c r="AB118" s="59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1" ht="44.25" customHeight="1">
      <c r="A119" s="248" t="s">
        <v>328</v>
      </c>
      <c r="B119" s="93" t="s">
        <v>329</v>
      </c>
      <c r="C119" s="282"/>
      <c r="D119" s="95"/>
      <c r="E119" s="69" t="s">
        <v>175</v>
      </c>
      <c r="F119" s="70"/>
      <c r="G119" s="70"/>
      <c r="H119" s="70"/>
      <c r="I119" s="476">
        <v>4</v>
      </c>
      <c r="J119" s="58">
        <v>120</v>
      </c>
      <c r="K119" s="58">
        <v>30</v>
      </c>
      <c r="L119" s="58">
        <v>0</v>
      </c>
      <c r="M119" s="58"/>
      <c r="N119" s="58"/>
      <c r="O119" s="58">
        <v>30</v>
      </c>
      <c r="P119" s="236">
        <f t="shared" si="15"/>
        <v>90</v>
      </c>
      <c r="Q119" s="68"/>
      <c r="R119" s="58"/>
      <c r="S119" s="58"/>
      <c r="T119" s="58"/>
      <c r="U119" s="58"/>
      <c r="V119" s="58"/>
      <c r="W119" s="83"/>
      <c r="X119" s="58"/>
      <c r="Y119" s="58"/>
      <c r="Z119" s="281">
        <v>1.87</v>
      </c>
      <c r="AA119" s="58"/>
      <c r="AB119" s="236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</row>
    <row r="120" spans="1:41" ht="84.75" customHeight="1">
      <c r="A120" s="208" t="s">
        <v>250</v>
      </c>
      <c r="B120" s="104" t="s">
        <v>251</v>
      </c>
      <c r="C120" s="93"/>
      <c r="D120" s="267" t="s">
        <v>175</v>
      </c>
      <c r="E120" s="267" t="s">
        <v>58</v>
      </c>
      <c r="F120" s="143" t="s">
        <v>58</v>
      </c>
      <c r="G120" s="283" t="s">
        <v>58</v>
      </c>
      <c r="H120" s="283"/>
      <c r="I120" s="473">
        <v>3</v>
      </c>
      <c r="J120" s="70">
        <v>90</v>
      </c>
      <c r="K120" s="70">
        <v>50</v>
      </c>
      <c r="L120" s="70">
        <v>0</v>
      </c>
      <c r="M120" s="70"/>
      <c r="N120" s="70"/>
      <c r="O120" s="70">
        <v>50</v>
      </c>
      <c r="P120" s="236">
        <f t="shared" si="15"/>
        <v>40</v>
      </c>
      <c r="Q120" s="284"/>
      <c r="R120" s="285"/>
      <c r="S120" s="70"/>
      <c r="T120" s="70"/>
      <c r="U120" s="285"/>
      <c r="V120" s="70"/>
      <c r="W120" s="70"/>
      <c r="X120" s="286"/>
      <c r="Y120" s="235">
        <v>0</v>
      </c>
      <c r="Z120" s="281">
        <v>3.12</v>
      </c>
      <c r="AA120" s="287"/>
      <c r="AB120" s="217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1:41" ht="120" customHeight="1">
      <c r="A121" s="208" t="s">
        <v>268</v>
      </c>
      <c r="B121" s="104" t="s">
        <v>269</v>
      </c>
      <c r="C121" s="93"/>
      <c r="D121" s="267" t="s">
        <v>175</v>
      </c>
      <c r="E121" s="267" t="s">
        <v>58</v>
      </c>
      <c r="F121" s="143" t="s">
        <v>58</v>
      </c>
      <c r="G121" s="283" t="s">
        <v>58</v>
      </c>
      <c r="H121" s="283"/>
      <c r="I121" s="473">
        <v>3</v>
      </c>
      <c r="J121" s="70">
        <v>90</v>
      </c>
      <c r="K121" s="70">
        <v>50</v>
      </c>
      <c r="L121" s="70">
        <v>0</v>
      </c>
      <c r="M121" s="70"/>
      <c r="N121" s="70"/>
      <c r="O121" s="70">
        <v>50</v>
      </c>
      <c r="P121" s="236">
        <f t="shared" si="15"/>
        <v>40</v>
      </c>
      <c r="Q121" s="284"/>
      <c r="R121" s="285"/>
      <c r="S121" s="70"/>
      <c r="T121" s="70"/>
      <c r="U121" s="285"/>
      <c r="V121" s="70"/>
      <c r="W121" s="70"/>
      <c r="X121" s="286"/>
      <c r="Y121" s="235">
        <v>0</v>
      </c>
      <c r="Z121" s="281">
        <v>3.12</v>
      </c>
      <c r="AA121" s="287"/>
      <c r="AB121" s="217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1:41" ht="40.5" customHeight="1">
      <c r="A122" s="248" t="s">
        <v>310</v>
      </c>
      <c r="B122" s="54" t="s">
        <v>311</v>
      </c>
      <c r="C122" s="54"/>
      <c r="D122" s="267" t="s">
        <v>181</v>
      </c>
      <c r="E122" s="267"/>
      <c r="F122" s="268" t="s">
        <v>58</v>
      </c>
      <c r="G122" s="269" t="s">
        <v>58</v>
      </c>
      <c r="H122" s="145"/>
      <c r="I122" s="462">
        <v>5</v>
      </c>
      <c r="J122" s="58">
        <v>150</v>
      </c>
      <c r="K122" s="58">
        <v>36</v>
      </c>
      <c r="L122" s="58">
        <v>0</v>
      </c>
      <c r="M122" s="58"/>
      <c r="N122" s="58"/>
      <c r="O122" s="58">
        <v>36</v>
      </c>
      <c r="P122" s="236">
        <f t="shared" si="15"/>
        <v>114</v>
      </c>
      <c r="Q122" s="270"/>
      <c r="R122" s="214"/>
      <c r="S122" s="214"/>
      <c r="T122" s="214"/>
      <c r="U122" s="214"/>
      <c r="V122" s="58"/>
      <c r="W122" s="58"/>
      <c r="X122" s="272"/>
      <c r="Y122" s="288">
        <v>2</v>
      </c>
      <c r="Z122" s="33"/>
      <c r="AA122" s="287"/>
      <c r="AB122" s="217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1" ht="38.25" customHeight="1">
      <c r="A123" s="248" t="s">
        <v>312</v>
      </c>
      <c r="B123" s="54" t="s">
        <v>313</v>
      </c>
      <c r="C123" s="54"/>
      <c r="D123" s="267" t="s">
        <v>181</v>
      </c>
      <c r="E123" s="267"/>
      <c r="F123" s="268" t="s">
        <v>58</v>
      </c>
      <c r="G123" s="269" t="s">
        <v>58</v>
      </c>
      <c r="H123" s="145"/>
      <c r="I123" s="462">
        <v>5</v>
      </c>
      <c r="J123" s="58">
        <v>150</v>
      </c>
      <c r="K123" s="58">
        <v>36</v>
      </c>
      <c r="L123" s="58">
        <v>0</v>
      </c>
      <c r="M123" s="58"/>
      <c r="N123" s="58"/>
      <c r="O123" s="58">
        <v>36</v>
      </c>
      <c r="P123" s="236">
        <f t="shared" si="15"/>
        <v>114</v>
      </c>
      <c r="Q123" s="270"/>
      <c r="R123" s="214"/>
      <c r="S123" s="214"/>
      <c r="T123" s="214"/>
      <c r="U123" s="214"/>
      <c r="V123" s="58"/>
      <c r="W123" s="58"/>
      <c r="X123" s="272"/>
      <c r="Y123" s="288">
        <v>2</v>
      </c>
      <c r="Z123" s="56"/>
      <c r="AA123" s="287"/>
      <c r="AB123" s="217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1" ht="38.25" customHeight="1">
      <c r="A124" s="248" t="s">
        <v>314</v>
      </c>
      <c r="B124" s="54" t="s">
        <v>315</v>
      </c>
      <c r="C124" s="54"/>
      <c r="D124" s="267" t="s">
        <v>181</v>
      </c>
      <c r="E124" s="267"/>
      <c r="F124" s="268" t="s">
        <v>58</v>
      </c>
      <c r="G124" s="269" t="s">
        <v>58</v>
      </c>
      <c r="H124" s="145"/>
      <c r="I124" s="462">
        <v>5</v>
      </c>
      <c r="J124" s="58">
        <v>150</v>
      </c>
      <c r="K124" s="58">
        <v>36</v>
      </c>
      <c r="L124" s="58">
        <v>0</v>
      </c>
      <c r="M124" s="58"/>
      <c r="N124" s="58"/>
      <c r="O124" s="58">
        <v>36</v>
      </c>
      <c r="P124" s="236">
        <f t="shared" si="15"/>
        <v>114</v>
      </c>
      <c r="Q124" s="270"/>
      <c r="R124" s="214"/>
      <c r="S124" s="214"/>
      <c r="T124" s="214"/>
      <c r="U124" s="214"/>
      <c r="V124" s="58"/>
      <c r="W124" s="58"/>
      <c r="X124" s="272"/>
      <c r="Y124" s="288">
        <v>2</v>
      </c>
      <c r="Z124" s="56"/>
      <c r="AA124" s="287"/>
      <c r="AB124" s="217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1:41" ht="51.75" customHeight="1">
      <c r="A125" s="248" t="s">
        <v>316</v>
      </c>
      <c r="B125" s="54" t="s">
        <v>317</v>
      </c>
      <c r="C125" s="54"/>
      <c r="D125" s="267" t="s">
        <v>181</v>
      </c>
      <c r="E125" s="267"/>
      <c r="F125" s="268" t="s">
        <v>58</v>
      </c>
      <c r="G125" s="269" t="s">
        <v>58</v>
      </c>
      <c r="H125" s="145"/>
      <c r="I125" s="462">
        <v>5</v>
      </c>
      <c r="J125" s="58">
        <v>150</v>
      </c>
      <c r="K125" s="58">
        <v>36</v>
      </c>
      <c r="L125" s="58">
        <v>0</v>
      </c>
      <c r="M125" s="58"/>
      <c r="N125" s="58"/>
      <c r="O125" s="58">
        <v>36</v>
      </c>
      <c r="P125" s="236">
        <f t="shared" si="15"/>
        <v>114</v>
      </c>
      <c r="Q125" s="270"/>
      <c r="R125" s="214"/>
      <c r="S125" s="214"/>
      <c r="T125" s="214"/>
      <c r="U125" s="214"/>
      <c r="V125" s="58"/>
      <c r="W125" s="58"/>
      <c r="X125" s="272"/>
      <c r="Y125" s="288">
        <v>2</v>
      </c>
      <c r="Z125" s="56"/>
      <c r="AA125" s="56"/>
      <c r="AB125" s="217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1:41" ht="62.25" customHeight="1">
      <c r="A126" s="248" t="s">
        <v>330</v>
      </c>
      <c r="B126" s="54" t="s">
        <v>331</v>
      </c>
      <c r="C126" s="282"/>
      <c r="D126" s="95"/>
      <c r="E126" s="69" t="s">
        <v>181</v>
      </c>
      <c r="F126" s="70"/>
      <c r="G126" s="70"/>
      <c r="H126" s="70"/>
      <c r="I126" s="476">
        <v>4</v>
      </c>
      <c r="J126" s="58">
        <v>120</v>
      </c>
      <c r="K126" s="58">
        <v>30</v>
      </c>
      <c r="L126" s="58">
        <v>0</v>
      </c>
      <c r="M126" s="58"/>
      <c r="N126" s="58"/>
      <c r="O126" s="58">
        <v>30</v>
      </c>
      <c r="P126" s="236">
        <f t="shared" si="15"/>
        <v>90</v>
      </c>
      <c r="Q126" s="270"/>
      <c r="R126" s="214"/>
      <c r="S126" s="214"/>
      <c r="T126" s="214"/>
      <c r="U126" s="214"/>
      <c r="V126" s="58"/>
      <c r="W126" s="58"/>
      <c r="X126" s="272"/>
      <c r="Y126" s="288">
        <v>1.66</v>
      </c>
      <c r="Z126" s="263"/>
      <c r="AA126" s="287"/>
      <c r="AB126" s="217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</row>
    <row r="127" spans="1:41" ht="102.75" customHeight="1">
      <c r="A127" s="248" t="s">
        <v>332</v>
      </c>
      <c r="B127" s="54" t="s">
        <v>333</v>
      </c>
      <c r="C127" s="282"/>
      <c r="D127" s="95"/>
      <c r="E127" s="69" t="s">
        <v>181</v>
      </c>
      <c r="F127" s="70"/>
      <c r="G127" s="70"/>
      <c r="H127" s="70"/>
      <c r="I127" s="476">
        <v>4</v>
      </c>
      <c r="J127" s="58">
        <v>120</v>
      </c>
      <c r="K127" s="58">
        <v>30</v>
      </c>
      <c r="L127" s="58">
        <v>0</v>
      </c>
      <c r="M127" s="58"/>
      <c r="N127" s="58"/>
      <c r="O127" s="58">
        <v>30</v>
      </c>
      <c r="P127" s="236">
        <f t="shared" si="15"/>
        <v>90</v>
      </c>
      <c r="Q127" s="270"/>
      <c r="R127" s="214"/>
      <c r="S127" s="214"/>
      <c r="T127" s="214"/>
      <c r="U127" s="214"/>
      <c r="V127" s="58"/>
      <c r="W127" s="58"/>
      <c r="X127" s="272"/>
      <c r="Y127" s="288">
        <v>1.66</v>
      </c>
      <c r="Z127" s="263"/>
      <c r="AA127" s="287"/>
      <c r="AB127" s="217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</row>
    <row r="128" spans="1:41" ht="30.75" customHeight="1">
      <c r="A128" s="248" t="s">
        <v>334</v>
      </c>
      <c r="B128" s="54" t="s">
        <v>335</v>
      </c>
      <c r="C128" s="289"/>
      <c r="D128" s="267"/>
      <c r="E128" s="267" t="s">
        <v>181</v>
      </c>
      <c r="F128" s="143" t="s">
        <v>58</v>
      </c>
      <c r="G128" s="283" t="s">
        <v>58</v>
      </c>
      <c r="H128" s="283"/>
      <c r="I128" s="473">
        <v>3</v>
      </c>
      <c r="J128" s="70">
        <v>90</v>
      </c>
      <c r="K128" s="70">
        <v>30</v>
      </c>
      <c r="L128" s="70">
        <v>0</v>
      </c>
      <c r="M128" s="70"/>
      <c r="N128" s="70"/>
      <c r="O128" s="70">
        <v>30</v>
      </c>
      <c r="P128" s="236">
        <f t="shared" si="15"/>
        <v>60</v>
      </c>
      <c r="Q128" s="284"/>
      <c r="R128" s="285"/>
      <c r="S128" s="70"/>
      <c r="T128" s="70"/>
      <c r="U128" s="285"/>
      <c r="V128" s="70"/>
      <c r="W128" s="70"/>
      <c r="X128" s="286"/>
      <c r="Y128" s="288">
        <v>1.66</v>
      </c>
      <c r="Z128" s="290"/>
      <c r="AA128" s="287"/>
      <c r="AB128" s="217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1:41" ht="43.5" customHeight="1">
      <c r="A129" s="248" t="s">
        <v>336</v>
      </c>
      <c r="B129" s="54" t="s">
        <v>337</v>
      </c>
      <c r="C129" s="289"/>
      <c r="D129" s="95"/>
      <c r="E129" s="69" t="s">
        <v>181</v>
      </c>
      <c r="F129" s="70"/>
      <c r="G129" s="70"/>
      <c r="H129" s="70"/>
      <c r="I129" s="476">
        <v>4</v>
      </c>
      <c r="J129" s="58">
        <v>120</v>
      </c>
      <c r="K129" s="58">
        <v>30</v>
      </c>
      <c r="L129" s="58">
        <v>0</v>
      </c>
      <c r="M129" s="58"/>
      <c r="N129" s="58"/>
      <c r="O129" s="58">
        <v>30</v>
      </c>
      <c r="P129" s="236">
        <f t="shared" si="15"/>
        <v>90</v>
      </c>
      <c r="Q129" s="270"/>
      <c r="R129" s="214"/>
      <c r="S129" s="214"/>
      <c r="T129" s="214"/>
      <c r="U129" s="214"/>
      <c r="V129" s="58"/>
      <c r="W129" s="58"/>
      <c r="X129" s="272"/>
      <c r="Y129" s="288">
        <v>1.66</v>
      </c>
      <c r="Z129" s="263"/>
      <c r="AA129" s="287"/>
      <c r="AB129" s="217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</row>
    <row r="130" spans="1:41" ht="38.25" customHeight="1">
      <c r="A130" s="248" t="s">
        <v>338</v>
      </c>
      <c r="B130" s="54" t="s">
        <v>339</v>
      </c>
      <c r="C130" s="54"/>
      <c r="D130" s="267"/>
      <c r="E130" s="110" t="s">
        <v>181</v>
      </c>
      <c r="F130" s="58"/>
      <c r="G130" s="58"/>
      <c r="H130" s="58"/>
      <c r="I130" s="456">
        <v>4</v>
      </c>
      <c r="J130" s="58">
        <v>120</v>
      </c>
      <c r="K130" s="58">
        <v>30</v>
      </c>
      <c r="L130" s="58">
        <v>0</v>
      </c>
      <c r="M130" s="58"/>
      <c r="N130" s="58"/>
      <c r="O130" s="58">
        <v>30</v>
      </c>
      <c r="P130" s="236">
        <f t="shared" si="15"/>
        <v>90</v>
      </c>
      <c r="Q130" s="270"/>
      <c r="R130" s="214"/>
      <c r="S130" s="214"/>
      <c r="T130" s="214"/>
      <c r="U130" s="214"/>
      <c r="V130" s="58"/>
      <c r="W130" s="58"/>
      <c r="X130" s="272"/>
      <c r="Y130" s="288">
        <v>1.66</v>
      </c>
      <c r="Z130" s="263"/>
      <c r="AA130" s="287"/>
      <c r="AB130" s="217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</row>
    <row r="131" spans="1:41" ht="38.25" customHeight="1">
      <c r="A131" s="248" t="s">
        <v>340</v>
      </c>
      <c r="B131" s="54" t="s">
        <v>341</v>
      </c>
      <c r="C131" s="54"/>
      <c r="D131" s="267"/>
      <c r="E131" s="110" t="s">
        <v>181</v>
      </c>
      <c r="F131" s="58"/>
      <c r="G131" s="58"/>
      <c r="H131" s="58"/>
      <c r="I131" s="456">
        <v>4</v>
      </c>
      <c r="J131" s="58">
        <v>120</v>
      </c>
      <c r="K131" s="58">
        <v>30</v>
      </c>
      <c r="L131" s="58">
        <v>0</v>
      </c>
      <c r="M131" s="58"/>
      <c r="N131" s="58"/>
      <c r="O131" s="58">
        <v>30</v>
      </c>
      <c r="P131" s="236">
        <f t="shared" si="15"/>
        <v>90</v>
      </c>
      <c r="Q131" s="270"/>
      <c r="R131" s="214"/>
      <c r="S131" s="214"/>
      <c r="T131" s="214"/>
      <c r="U131" s="214"/>
      <c r="V131" s="58"/>
      <c r="W131" s="58"/>
      <c r="X131" s="272"/>
      <c r="Y131" s="288">
        <v>1.66</v>
      </c>
      <c r="Z131" s="263"/>
      <c r="AA131" s="287"/>
      <c r="AB131" s="217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</row>
    <row r="132" spans="1:41" ht="38.25" customHeight="1">
      <c r="A132" s="248" t="s">
        <v>342</v>
      </c>
      <c r="B132" s="54" t="s">
        <v>343</v>
      </c>
      <c r="C132" s="54"/>
      <c r="D132" s="267"/>
      <c r="E132" s="110" t="s">
        <v>181</v>
      </c>
      <c r="F132" s="58"/>
      <c r="G132" s="58"/>
      <c r="H132" s="58"/>
      <c r="I132" s="456">
        <v>4</v>
      </c>
      <c r="J132" s="58">
        <v>120</v>
      </c>
      <c r="K132" s="58">
        <v>30</v>
      </c>
      <c r="L132" s="58">
        <v>0</v>
      </c>
      <c r="M132" s="58"/>
      <c r="N132" s="58"/>
      <c r="O132" s="58">
        <v>30</v>
      </c>
      <c r="P132" s="236">
        <f t="shared" si="15"/>
        <v>90</v>
      </c>
      <c r="Q132" s="270"/>
      <c r="R132" s="214"/>
      <c r="S132" s="214"/>
      <c r="T132" s="214"/>
      <c r="U132" s="214"/>
      <c r="V132" s="58"/>
      <c r="W132" s="58"/>
      <c r="X132" s="272"/>
      <c r="Y132" s="288">
        <v>1.66</v>
      </c>
      <c r="Z132" s="263"/>
      <c r="AA132" s="287"/>
      <c r="AB132" s="217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</row>
    <row r="133" spans="1:41" ht="38.25" customHeight="1">
      <c r="A133" s="248" t="s">
        <v>344</v>
      </c>
      <c r="B133" s="277" t="s">
        <v>345</v>
      </c>
      <c r="C133" s="54"/>
      <c r="D133" s="267"/>
      <c r="E133" s="110" t="s">
        <v>181</v>
      </c>
      <c r="F133" s="58"/>
      <c r="G133" s="58"/>
      <c r="H133" s="58"/>
      <c r="I133" s="456">
        <v>4</v>
      </c>
      <c r="J133" s="58">
        <v>120</v>
      </c>
      <c r="K133" s="58">
        <v>30</v>
      </c>
      <c r="L133" s="58">
        <v>0</v>
      </c>
      <c r="M133" s="58"/>
      <c r="N133" s="58"/>
      <c r="O133" s="58">
        <v>30</v>
      </c>
      <c r="P133" s="236">
        <f t="shared" si="15"/>
        <v>90</v>
      </c>
      <c r="Q133" s="270"/>
      <c r="R133" s="214"/>
      <c r="S133" s="214"/>
      <c r="T133" s="214"/>
      <c r="U133" s="214"/>
      <c r="V133" s="58"/>
      <c r="W133" s="58"/>
      <c r="X133" s="272"/>
      <c r="Y133" s="288">
        <v>1.66</v>
      </c>
      <c r="Z133" s="263"/>
      <c r="AA133" s="287"/>
      <c r="AB133" s="217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</row>
    <row r="134" spans="1:41" ht="81" customHeight="1">
      <c r="A134" s="291"/>
      <c r="B134" s="276" t="s">
        <v>346</v>
      </c>
      <c r="C134" s="230"/>
      <c r="D134" s="202">
        <v>2</v>
      </c>
      <c r="E134" s="202">
        <v>1</v>
      </c>
      <c r="F134" s="202"/>
      <c r="G134" s="202"/>
      <c r="H134" s="202"/>
      <c r="I134" s="469">
        <f>I126+I124+I121</f>
        <v>12</v>
      </c>
      <c r="J134" s="202">
        <f>I134*30</f>
        <v>360</v>
      </c>
      <c r="K134" s="202">
        <f>K118+K120+K122</f>
        <v>116</v>
      </c>
      <c r="L134" s="202"/>
      <c r="M134" s="202"/>
      <c r="N134" s="202"/>
      <c r="O134" s="202">
        <f>K134</f>
        <v>116</v>
      </c>
      <c r="P134" s="203">
        <f t="shared" si="15"/>
        <v>244</v>
      </c>
      <c r="Q134" s="292"/>
      <c r="R134" s="293"/>
      <c r="S134" s="293"/>
      <c r="T134" s="293"/>
      <c r="U134" s="293"/>
      <c r="V134" s="293"/>
      <c r="W134" s="293"/>
      <c r="X134" s="293"/>
      <c r="Y134" s="294">
        <f>Y122+Y120</f>
        <v>2</v>
      </c>
      <c r="Z134" s="294">
        <f>Z121+Z119</f>
        <v>4.99</v>
      </c>
      <c r="AA134" s="293"/>
      <c r="AB134" s="295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</row>
    <row r="135" spans="1:41" ht="26.25" customHeight="1">
      <c r="A135" s="430" t="s">
        <v>347</v>
      </c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97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1:41" ht="41.25" customHeight="1">
      <c r="A136" s="296" t="s">
        <v>348</v>
      </c>
      <c r="B136" s="177" t="s">
        <v>349</v>
      </c>
      <c r="C136" s="233"/>
      <c r="D136" s="42"/>
      <c r="E136" s="234" t="s">
        <v>190</v>
      </c>
      <c r="F136" s="45"/>
      <c r="G136" s="45"/>
      <c r="H136" s="45"/>
      <c r="I136" s="470">
        <v>3</v>
      </c>
      <c r="J136" s="45">
        <v>90</v>
      </c>
      <c r="K136" s="45">
        <v>30</v>
      </c>
      <c r="L136" s="45">
        <v>0</v>
      </c>
      <c r="M136" s="45"/>
      <c r="N136" s="45"/>
      <c r="O136" s="45">
        <v>30</v>
      </c>
      <c r="P136" s="236">
        <f t="shared" ref="P136:P152" si="16">J136-K136</f>
        <v>60</v>
      </c>
      <c r="Q136" s="297"/>
      <c r="R136" s="45"/>
      <c r="S136" s="45"/>
      <c r="T136" s="45"/>
      <c r="U136" s="45"/>
      <c r="V136" s="45"/>
      <c r="W136" s="45"/>
      <c r="X136" s="45"/>
      <c r="Y136" s="45"/>
      <c r="Z136" s="298"/>
      <c r="AA136" s="45"/>
      <c r="AB136" s="199">
        <v>1.88</v>
      </c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</row>
    <row r="137" spans="1:41" ht="41.25" customHeight="1">
      <c r="A137" s="296" t="s">
        <v>350</v>
      </c>
      <c r="B137" s="299" t="s">
        <v>351</v>
      </c>
      <c r="C137" s="237"/>
      <c r="D137" s="179"/>
      <c r="E137" s="180" t="s">
        <v>190</v>
      </c>
      <c r="F137" s="83"/>
      <c r="G137" s="83"/>
      <c r="H137" s="83"/>
      <c r="I137" s="468">
        <v>3</v>
      </c>
      <c r="J137" s="83">
        <v>90</v>
      </c>
      <c r="K137" s="83">
        <v>30</v>
      </c>
      <c r="L137" s="83">
        <v>0</v>
      </c>
      <c r="M137" s="83"/>
      <c r="N137" s="83"/>
      <c r="O137" s="83">
        <v>30</v>
      </c>
      <c r="P137" s="236">
        <f t="shared" si="16"/>
        <v>60</v>
      </c>
      <c r="Q137" s="84"/>
      <c r="R137" s="83"/>
      <c r="S137" s="83"/>
      <c r="T137" s="83"/>
      <c r="U137" s="83"/>
      <c r="V137" s="83"/>
      <c r="W137" s="83"/>
      <c r="X137" s="83"/>
      <c r="Y137" s="83"/>
      <c r="Z137" s="300"/>
      <c r="AA137" s="83"/>
      <c r="AB137" s="199">
        <v>1.88</v>
      </c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</row>
    <row r="138" spans="1:41" ht="32.25" customHeight="1">
      <c r="A138" s="296" t="s">
        <v>352</v>
      </c>
      <c r="B138" s="301" t="s">
        <v>353</v>
      </c>
      <c r="C138" s="302"/>
      <c r="D138" s="95"/>
      <c r="E138" s="95" t="s">
        <v>176</v>
      </c>
      <c r="F138" s="198"/>
      <c r="G138" s="198"/>
      <c r="H138" s="198"/>
      <c r="I138" s="456">
        <v>3</v>
      </c>
      <c r="J138" s="58">
        <v>90</v>
      </c>
      <c r="K138" s="58">
        <v>30</v>
      </c>
      <c r="L138" s="58">
        <v>0</v>
      </c>
      <c r="M138" s="58"/>
      <c r="N138" s="58"/>
      <c r="O138" s="58">
        <v>30</v>
      </c>
      <c r="P138" s="236">
        <f t="shared" si="16"/>
        <v>60</v>
      </c>
      <c r="Q138" s="303"/>
      <c r="R138" s="198"/>
      <c r="S138" s="198"/>
      <c r="T138" s="198"/>
      <c r="U138" s="198"/>
      <c r="V138" s="198"/>
      <c r="W138" s="198"/>
      <c r="X138" s="198"/>
      <c r="Y138" s="198"/>
      <c r="Z138" s="198"/>
      <c r="AA138" s="304">
        <v>1.5</v>
      </c>
      <c r="AB138" s="199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</row>
    <row r="139" spans="1:41" ht="32.25" customHeight="1">
      <c r="A139" s="296" t="s">
        <v>326</v>
      </c>
      <c r="B139" s="301" t="s">
        <v>354</v>
      </c>
      <c r="C139" s="305"/>
      <c r="D139" s="95"/>
      <c r="E139" s="95" t="s">
        <v>176</v>
      </c>
      <c r="F139" s="303"/>
      <c r="G139" s="198"/>
      <c r="H139" s="306"/>
      <c r="I139" s="456">
        <v>3</v>
      </c>
      <c r="J139" s="58">
        <v>90</v>
      </c>
      <c r="K139" s="58">
        <v>30</v>
      </c>
      <c r="L139" s="58">
        <v>0</v>
      </c>
      <c r="M139" s="58"/>
      <c r="N139" s="58"/>
      <c r="O139" s="58">
        <v>30</v>
      </c>
      <c r="P139" s="236">
        <f t="shared" si="16"/>
        <v>60</v>
      </c>
      <c r="Q139" s="303"/>
      <c r="R139" s="198"/>
      <c r="S139" s="198"/>
      <c r="T139" s="198"/>
      <c r="U139" s="198"/>
      <c r="V139" s="198"/>
      <c r="W139" s="198"/>
      <c r="X139" s="306"/>
      <c r="Y139" s="198"/>
      <c r="Z139" s="198"/>
      <c r="AA139" s="304">
        <v>1.5</v>
      </c>
      <c r="AB139" s="199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</row>
    <row r="140" spans="1:41" ht="36.75" customHeight="1">
      <c r="A140" s="296" t="s">
        <v>328</v>
      </c>
      <c r="B140" s="301" t="s">
        <v>355</v>
      </c>
      <c r="C140" s="305"/>
      <c r="D140" s="129"/>
      <c r="E140" s="129" t="s">
        <v>190</v>
      </c>
      <c r="F140" s="148" t="s">
        <v>58</v>
      </c>
      <c r="G140" s="131" t="s">
        <v>58</v>
      </c>
      <c r="H140" s="307"/>
      <c r="I140" s="468">
        <v>3</v>
      </c>
      <c r="J140" s="83">
        <v>90</v>
      </c>
      <c r="K140" s="83">
        <v>30</v>
      </c>
      <c r="L140" s="83">
        <v>0</v>
      </c>
      <c r="M140" s="83"/>
      <c r="N140" s="83"/>
      <c r="O140" s="83">
        <v>30</v>
      </c>
      <c r="P140" s="236">
        <f t="shared" si="16"/>
        <v>60</v>
      </c>
      <c r="Q140" s="148"/>
      <c r="R140" s="58"/>
      <c r="S140" s="58"/>
      <c r="T140" s="58"/>
      <c r="U140" s="58"/>
      <c r="V140" s="58"/>
      <c r="W140" s="58"/>
      <c r="X140" s="308"/>
      <c r="Y140" s="56"/>
      <c r="Z140" s="290"/>
      <c r="AA140" s="290"/>
      <c r="AB140" s="199">
        <v>1.88</v>
      </c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</row>
    <row r="141" spans="1:41" ht="36.75" customHeight="1">
      <c r="A141" s="296" t="s">
        <v>356</v>
      </c>
      <c r="B141" s="301" t="s">
        <v>357</v>
      </c>
      <c r="C141" s="309"/>
      <c r="D141" s="129"/>
      <c r="E141" s="129" t="s">
        <v>190</v>
      </c>
      <c r="F141" s="148" t="s">
        <v>58</v>
      </c>
      <c r="G141" s="131" t="s">
        <v>58</v>
      </c>
      <c r="H141" s="307"/>
      <c r="I141" s="468">
        <v>3</v>
      </c>
      <c r="J141" s="83">
        <v>90</v>
      </c>
      <c r="K141" s="83">
        <v>30</v>
      </c>
      <c r="L141" s="83">
        <v>0</v>
      </c>
      <c r="M141" s="83"/>
      <c r="N141" s="83"/>
      <c r="O141" s="83">
        <v>30</v>
      </c>
      <c r="P141" s="236">
        <f t="shared" si="16"/>
        <v>60</v>
      </c>
      <c r="Q141" s="148"/>
      <c r="R141" s="58"/>
      <c r="S141" s="58"/>
      <c r="T141" s="58"/>
      <c r="U141" s="58"/>
      <c r="V141" s="58"/>
      <c r="W141" s="58"/>
      <c r="X141" s="308"/>
      <c r="Y141" s="56"/>
      <c r="Z141" s="290"/>
      <c r="AA141" s="290"/>
      <c r="AB141" s="199">
        <v>1.88</v>
      </c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</row>
    <row r="142" spans="1:41" ht="32.25" customHeight="1">
      <c r="A142" s="296" t="s">
        <v>358</v>
      </c>
      <c r="B142" s="301" t="s">
        <v>359</v>
      </c>
      <c r="C142" s="305"/>
      <c r="D142" s="129"/>
      <c r="E142" s="129" t="s">
        <v>190</v>
      </c>
      <c r="F142" s="148" t="s">
        <v>58</v>
      </c>
      <c r="G142" s="131" t="s">
        <v>58</v>
      </c>
      <c r="H142" s="307"/>
      <c r="I142" s="468">
        <v>3</v>
      </c>
      <c r="J142" s="83">
        <v>90</v>
      </c>
      <c r="K142" s="83">
        <v>30</v>
      </c>
      <c r="L142" s="83">
        <v>0</v>
      </c>
      <c r="M142" s="83"/>
      <c r="N142" s="83"/>
      <c r="O142" s="83">
        <v>30</v>
      </c>
      <c r="P142" s="236">
        <f t="shared" si="16"/>
        <v>60</v>
      </c>
      <c r="Q142" s="148"/>
      <c r="R142" s="58"/>
      <c r="S142" s="58"/>
      <c r="T142" s="58"/>
      <c r="U142" s="58"/>
      <c r="V142" s="58"/>
      <c r="W142" s="58"/>
      <c r="X142" s="308"/>
      <c r="Y142" s="56"/>
      <c r="Z142" s="290"/>
      <c r="AA142" s="290"/>
      <c r="AB142" s="199">
        <v>1.88</v>
      </c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</row>
    <row r="143" spans="1:41" ht="32.25" customHeight="1">
      <c r="A143" s="296" t="s">
        <v>360</v>
      </c>
      <c r="B143" s="301" t="s">
        <v>361</v>
      </c>
      <c r="C143" s="309"/>
      <c r="D143" s="129"/>
      <c r="E143" s="129" t="s">
        <v>190</v>
      </c>
      <c r="F143" s="148" t="s">
        <v>58</v>
      </c>
      <c r="G143" s="131" t="s">
        <v>58</v>
      </c>
      <c r="H143" s="307"/>
      <c r="I143" s="468">
        <v>3</v>
      </c>
      <c r="J143" s="83">
        <v>90</v>
      </c>
      <c r="K143" s="83">
        <v>30</v>
      </c>
      <c r="L143" s="83">
        <v>0</v>
      </c>
      <c r="M143" s="83"/>
      <c r="N143" s="83"/>
      <c r="O143" s="83">
        <v>30</v>
      </c>
      <c r="P143" s="236">
        <f t="shared" si="16"/>
        <v>60</v>
      </c>
      <c r="Q143" s="148"/>
      <c r="R143" s="58"/>
      <c r="S143" s="58"/>
      <c r="T143" s="58"/>
      <c r="U143" s="58"/>
      <c r="V143" s="58"/>
      <c r="W143" s="58"/>
      <c r="X143" s="308"/>
      <c r="Y143" s="56"/>
      <c r="Z143" s="290"/>
      <c r="AA143" s="290"/>
      <c r="AB143" s="199">
        <v>1.88</v>
      </c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</row>
    <row r="144" spans="1:41" ht="32.25" customHeight="1">
      <c r="A144" s="296" t="s">
        <v>362</v>
      </c>
      <c r="B144" s="104" t="s">
        <v>363</v>
      </c>
      <c r="C144" s="305"/>
      <c r="D144" s="95"/>
      <c r="E144" s="95" t="s">
        <v>176</v>
      </c>
      <c r="F144" s="303"/>
      <c r="G144" s="198"/>
      <c r="H144" s="306"/>
      <c r="I144" s="456">
        <v>3</v>
      </c>
      <c r="J144" s="58">
        <v>90</v>
      </c>
      <c r="K144" s="58">
        <v>30</v>
      </c>
      <c r="L144" s="58">
        <v>0</v>
      </c>
      <c r="M144" s="58"/>
      <c r="N144" s="58"/>
      <c r="O144" s="58">
        <v>30</v>
      </c>
      <c r="P144" s="236">
        <f t="shared" si="16"/>
        <v>60</v>
      </c>
      <c r="Q144" s="303"/>
      <c r="R144" s="198"/>
      <c r="S144" s="198"/>
      <c r="T144" s="198"/>
      <c r="U144" s="198"/>
      <c r="V144" s="198"/>
      <c r="W144" s="198"/>
      <c r="X144" s="306"/>
      <c r="Y144" s="198"/>
      <c r="Z144" s="198"/>
      <c r="AA144" s="304">
        <v>1.5</v>
      </c>
      <c r="AB144" s="199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</row>
    <row r="145" spans="1:41" ht="32.25" customHeight="1">
      <c r="A145" s="296" t="s">
        <v>364</v>
      </c>
      <c r="B145" s="104" t="s">
        <v>365</v>
      </c>
      <c r="C145" s="305"/>
      <c r="D145" s="95"/>
      <c r="E145" s="95" t="s">
        <v>176</v>
      </c>
      <c r="F145" s="303"/>
      <c r="G145" s="198"/>
      <c r="H145" s="306"/>
      <c r="I145" s="456">
        <v>3</v>
      </c>
      <c r="J145" s="58">
        <v>90</v>
      </c>
      <c r="K145" s="58">
        <v>30</v>
      </c>
      <c r="L145" s="58">
        <v>0</v>
      </c>
      <c r="M145" s="58"/>
      <c r="N145" s="58"/>
      <c r="O145" s="58">
        <v>30</v>
      </c>
      <c r="P145" s="236">
        <f t="shared" si="16"/>
        <v>60</v>
      </c>
      <c r="Q145" s="303"/>
      <c r="R145" s="198"/>
      <c r="S145" s="198"/>
      <c r="T145" s="198"/>
      <c r="U145" s="198"/>
      <c r="V145" s="198"/>
      <c r="W145" s="198"/>
      <c r="X145" s="306"/>
      <c r="Y145" s="198"/>
      <c r="Z145" s="198"/>
      <c r="AA145" s="304">
        <v>1.5</v>
      </c>
      <c r="AB145" s="199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</row>
    <row r="146" spans="1:41" ht="32.25" customHeight="1">
      <c r="A146" s="296" t="s">
        <v>366</v>
      </c>
      <c r="B146" s="104" t="s">
        <v>367</v>
      </c>
      <c r="C146" s="305"/>
      <c r="D146" s="129"/>
      <c r="E146" s="129" t="s">
        <v>190</v>
      </c>
      <c r="F146" s="148" t="s">
        <v>58</v>
      </c>
      <c r="G146" s="131" t="s">
        <v>58</v>
      </c>
      <c r="H146" s="307"/>
      <c r="I146" s="468">
        <v>3</v>
      </c>
      <c r="J146" s="83">
        <v>90</v>
      </c>
      <c r="K146" s="83">
        <v>30</v>
      </c>
      <c r="L146" s="83">
        <v>0</v>
      </c>
      <c r="M146" s="83"/>
      <c r="N146" s="83"/>
      <c r="O146" s="83">
        <v>30</v>
      </c>
      <c r="P146" s="236">
        <f t="shared" si="16"/>
        <v>60</v>
      </c>
      <c r="Q146" s="148"/>
      <c r="R146" s="58"/>
      <c r="S146" s="58"/>
      <c r="T146" s="58"/>
      <c r="U146" s="58"/>
      <c r="V146" s="58"/>
      <c r="W146" s="58"/>
      <c r="X146" s="308"/>
      <c r="Y146" s="56"/>
      <c r="Z146" s="290"/>
      <c r="AA146" s="290"/>
      <c r="AB146" s="199">
        <v>1.88</v>
      </c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 ht="34.5" customHeight="1">
      <c r="A147" s="296" t="s">
        <v>368</v>
      </c>
      <c r="B147" s="104" t="s">
        <v>369</v>
      </c>
      <c r="C147" s="309"/>
      <c r="D147" s="129"/>
      <c r="E147" s="129" t="s">
        <v>190</v>
      </c>
      <c r="F147" s="148" t="s">
        <v>58</v>
      </c>
      <c r="G147" s="131" t="s">
        <v>58</v>
      </c>
      <c r="H147" s="307"/>
      <c r="I147" s="468">
        <v>3</v>
      </c>
      <c r="J147" s="83">
        <v>90</v>
      </c>
      <c r="K147" s="83">
        <v>30</v>
      </c>
      <c r="L147" s="83">
        <v>0</v>
      </c>
      <c r="M147" s="83"/>
      <c r="N147" s="83"/>
      <c r="O147" s="83">
        <v>30</v>
      </c>
      <c r="P147" s="236">
        <f t="shared" si="16"/>
        <v>60</v>
      </c>
      <c r="Q147" s="148"/>
      <c r="R147" s="58"/>
      <c r="S147" s="58"/>
      <c r="T147" s="58"/>
      <c r="U147" s="58"/>
      <c r="V147" s="58"/>
      <c r="W147" s="58"/>
      <c r="X147" s="310"/>
      <c r="Y147" s="56"/>
      <c r="Z147" s="290"/>
      <c r="AA147" s="290"/>
      <c r="AB147" s="191">
        <v>1.88</v>
      </c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</row>
    <row r="148" spans="1:41" ht="38.25" customHeight="1">
      <c r="A148" s="296" t="s">
        <v>370</v>
      </c>
      <c r="B148" s="104" t="s">
        <v>371</v>
      </c>
      <c r="C148" s="309"/>
      <c r="D148" s="129"/>
      <c r="E148" s="129" t="s">
        <v>190</v>
      </c>
      <c r="F148" s="148" t="s">
        <v>58</v>
      </c>
      <c r="G148" s="131" t="s">
        <v>58</v>
      </c>
      <c r="H148" s="307"/>
      <c r="I148" s="468">
        <v>3</v>
      </c>
      <c r="J148" s="83">
        <v>90</v>
      </c>
      <c r="K148" s="83">
        <v>30</v>
      </c>
      <c r="L148" s="83">
        <v>0</v>
      </c>
      <c r="M148" s="83"/>
      <c r="N148" s="83"/>
      <c r="O148" s="83">
        <v>30</v>
      </c>
      <c r="P148" s="236">
        <f t="shared" si="16"/>
        <v>60</v>
      </c>
      <c r="Q148" s="148"/>
      <c r="R148" s="58"/>
      <c r="S148" s="58"/>
      <c r="T148" s="58"/>
      <c r="U148" s="58"/>
      <c r="V148" s="58"/>
      <c r="W148" s="58"/>
      <c r="X148" s="310"/>
      <c r="Y148" s="56"/>
      <c r="Z148" s="290"/>
      <c r="AA148" s="290"/>
      <c r="AB148" s="191">
        <v>1.88</v>
      </c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</row>
    <row r="149" spans="1:41" ht="43.5" customHeight="1">
      <c r="A149" s="296" t="s">
        <v>372</v>
      </c>
      <c r="B149" s="104" t="s">
        <v>373</v>
      </c>
      <c r="C149" s="309"/>
      <c r="D149" s="129"/>
      <c r="E149" s="129" t="s">
        <v>190</v>
      </c>
      <c r="F149" s="148" t="s">
        <v>58</v>
      </c>
      <c r="G149" s="131" t="s">
        <v>58</v>
      </c>
      <c r="H149" s="307"/>
      <c r="I149" s="468">
        <v>3</v>
      </c>
      <c r="J149" s="83">
        <v>90</v>
      </c>
      <c r="K149" s="83">
        <v>30</v>
      </c>
      <c r="L149" s="83">
        <v>0</v>
      </c>
      <c r="M149" s="83"/>
      <c r="N149" s="83"/>
      <c r="O149" s="83">
        <v>30</v>
      </c>
      <c r="P149" s="236">
        <f t="shared" si="16"/>
        <v>60</v>
      </c>
      <c r="Q149" s="148"/>
      <c r="R149" s="58"/>
      <c r="S149" s="58"/>
      <c r="T149" s="58"/>
      <c r="U149" s="58"/>
      <c r="V149" s="58"/>
      <c r="W149" s="58"/>
      <c r="X149" s="310"/>
      <c r="Y149" s="56"/>
      <c r="Z149" s="290"/>
      <c r="AA149" s="290"/>
      <c r="AB149" s="191">
        <v>1.88</v>
      </c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</row>
    <row r="150" spans="1:41" ht="43.5" customHeight="1">
      <c r="A150" s="296" t="s">
        <v>374</v>
      </c>
      <c r="B150" s="311" t="s">
        <v>375</v>
      </c>
      <c r="C150" s="309"/>
      <c r="D150" s="129"/>
      <c r="E150" s="129" t="s">
        <v>190</v>
      </c>
      <c r="F150" s="148" t="s">
        <v>58</v>
      </c>
      <c r="G150" s="131" t="s">
        <v>58</v>
      </c>
      <c r="H150" s="307"/>
      <c r="I150" s="468">
        <v>3</v>
      </c>
      <c r="J150" s="83">
        <v>90</v>
      </c>
      <c r="K150" s="83">
        <v>30</v>
      </c>
      <c r="L150" s="83">
        <v>0</v>
      </c>
      <c r="M150" s="83"/>
      <c r="N150" s="83"/>
      <c r="O150" s="83">
        <v>30</v>
      </c>
      <c r="P150" s="236">
        <f t="shared" si="16"/>
        <v>60</v>
      </c>
      <c r="Q150" s="148"/>
      <c r="R150" s="58"/>
      <c r="S150" s="58"/>
      <c r="T150" s="58"/>
      <c r="U150" s="58"/>
      <c r="V150" s="58"/>
      <c r="W150" s="58"/>
      <c r="X150" s="310"/>
      <c r="Y150" s="56"/>
      <c r="Z150" s="290"/>
      <c r="AA150" s="290"/>
      <c r="AB150" s="191">
        <v>1.88</v>
      </c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</row>
    <row r="151" spans="1:41" ht="57" customHeight="1">
      <c r="A151" s="296" t="s">
        <v>376</v>
      </c>
      <c r="B151" s="311" t="s">
        <v>377</v>
      </c>
      <c r="C151" s="309"/>
      <c r="D151" s="129"/>
      <c r="E151" s="129" t="s">
        <v>190</v>
      </c>
      <c r="F151" s="148" t="s">
        <v>58</v>
      </c>
      <c r="G151" s="131" t="s">
        <v>58</v>
      </c>
      <c r="H151" s="307"/>
      <c r="I151" s="468">
        <v>3</v>
      </c>
      <c r="J151" s="83">
        <v>90</v>
      </c>
      <c r="K151" s="83">
        <v>30</v>
      </c>
      <c r="L151" s="83">
        <v>0</v>
      </c>
      <c r="M151" s="83"/>
      <c r="N151" s="83"/>
      <c r="O151" s="83">
        <v>30</v>
      </c>
      <c r="P151" s="236">
        <f t="shared" si="16"/>
        <v>60</v>
      </c>
      <c r="Q151" s="148"/>
      <c r="R151" s="58"/>
      <c r="S151" s="58"/>
      <c r="T151" s="58"/>
      <c r="U151" s="58"/>
      <c r="V151" s="58"/>
      <c r="W151" s="58"/>
      <c r="X151" s="310"/>
      <c r="Y151" s="56"/>
      <c r="Z151" s="290"/>
      <c r="AA151" s="290"/>
      <c r="AB151" s="191">
        <v>1.88</v>
      </c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</row>
    <row r="152" spans="1:41" ht="43.5" customHeight="1">
      <c r="A152" s="296" t="s">
        <v>378</v>
      </c>
      <c r="B152" s="312" t="s">
        <v>379</v>
      </c>
      <c r="C152" s="313"/>
      <c r="D152" s="129"/>
      <c r="E152" s="129" t="s">
        <v>190</v>
      </c>
      <c r="F152" s="148" t="s">
        <v>58</v>
      </c>
      <c r="G152" s="131" t="s">
        <v>58</v>
      </c>
      <c r="H152" s="307"/>
      <c r="I152" s="468">
        <v>3</v>
      </c>
      <c r="J152" s="83">
        <v>90</v>
      </c>
      <c r="K152" s="83">
        <v>30</v>
      </c>
      <c r="L152" s="83">
        <v>0</v>
      </c>
      <c r="M152" s="83"/>
      <c r="N152" s="83"/>
      <c r="O152" s="83">
        <v>30</v>
      </c>
      <c r="P152" s="236">
        <f t="shared" si="16"/>
        <v>60</v>
      </c>
      <c r="Q152" s="148"/>
      <c r="R152" s="58"/>
      <c r="S152" s="58"/>
      <c r="T152" s="58"/>
      <c r="U152" s="58"/>
      <c r="V152" s="58"/>
      <c r="W152" s="58"/>
      <c r="X152" s="310"/>
      <c r="Y152" s="56"/>
      <c r="Z152" s="290"/>
      <c r="AA152" s="290"/>
      <c r="AB152" s="191">
        <v>1.88</v>
      </c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 ht="80.25" customHeight="1">
      <c r="A153" s="314"/>
      <c r="B153" s="229" t="s">
        <v>380</v>
      </c>
      <c r="C153" s="230"/>
      <c r="D153" s="202"/>
      <c r="E153" s="202">
        <v>5</v>
      </c>
      <c r="F153" s="202"/>
      <c r="G153" s="202"/>
      <c r="H153" s="202"/>
      <c r="I153" s="477">
        <v>15</v>
      </c>
      <c r="J153" s="202">
        <f>I153*30</f>
        <v>450</v>
      </c>
      <c r="K153" s="202">
        <v>150</v>
      </c>
      <c r="L153" s="202"/>
      <c r="M153" s="202"/>
      <c r="N153" s="202"/>
      <c r="O153" s="202">
        <v>150</v>
      </c>
      <c r="P153" s="203">
        <f>J153-O153</f>
        <v>300</v>
      </c>
      <c r="Q153" s="230"/>
      <c r="R153" s="202"/>
      <c r="S153" s="202"/>
      <c r="T153" s="202"/>
      <c r="U153" s="202"/>
      <c r="V153" s="202"/>
      <c r="W153" s="202"/>
      <c r="X153" s="202"/>
      <c r="Y153" s="202"/>
      <c r="Z153" s="202"/>
      <c r="AA153" s="315">
        <f>AA139</f>
        <v>1.5</v>
      </c>
      <c r="AB153" s="203">
        <f>1.88*4</f>
        <v>7.52</v>
      </c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 ht="14.25" customHeight="1">
      <c r="A154" s="431" t="s">
        <v>381</v>
      </c>
      <c r="B154" s="425"/>
      <c r="C154" s="316">
        <v>0</v>
      </c>
      <c r="D154" s="317">
        <f t="shared" ref="D154:E154" si="17">D153+D116+D101+D84+D70</f>
        <v>4</v>
      </c>
      <c r="E154" s="317">
        <f t="shared" si="17"/>
        <v>23</v>
      </c>
      <c r="F154" s="318">
        <v>0</v>
      </c>
      <c r="G154" s="316">
        <v>0</v>
      </c>
      <c r="H154" s="316">
        <v>0</v>
      </c>
      <c r="I154" s="478">
        <f t="shared" ref="I154:L154" si="18">I153+I134+I116+I101+I84+I70</f>
        <v>90</v>
      </c>
      <c r="J154" s="319">
        <f t="shared" si="18"/>
        <v>2700</v>
      </c>
      <c r="K154" s="319">
        <f t="shared" si="18"/>
        <v>858</v>
      </c>
      <c r="L154" s="319">
        <f t="shared" si="18"/>
        <v>50</v>
      </c>
      <c r="M154" s="319"/>
      <c r="N154" s="319">
        <f t="shared" ref="N154:AB154" si="19">N153+N134+N116+N101+N84+N70</f>
        <v>0</v>
      </c>
      <c r="O154" s="319">
        <f t="shared" si="19"/>
        <v>848</v>
      </c>
      <c r="P154" s="319">
        <f t="shared" si="19"/>
        <v>1842</v>
      </c>
      <c r="Q154" s="320">
        <f t="shared" si="19"/>
        <v>0</v>
      </c>
      <c r="R154" s="320">
        <f t="shared" si="19"/>
        <v>6.68</v>
      </c>
      <c r="S154" s="320">
        <f t="shared" si="19"/>
        <v>1.76</v>
      </c>
      <c r="T154" s="320">
        <f t="shared" si="19"/>
        <v>8.58</v>
      </c>
      <c r="U154" s="321">
        <f t="shared" si="19"/>
        <v>3.32</v>
      </c>
      <c r="V154" s="321">
        <f t="shared" si="19"/>
        <v>5.62</v>
      </c>
      <c r="W154" s="320">
        <f t="shared" si="19"/>
        <v>3.48</v>
      </c>
      <c r="X154" s="320">
        <f t="shared" si="19"/>
        <v>4.12</v>
      </c>
      <c r="Y154" s="320">
        <f t="shared" si="19"/>
        <v>2</v>
      </c>
      <c r="Z154" s="320">
        <f t="shared" si="19"/>
        <v>4.99</v>
      </c>
      <c r="AA154" s="320">
        <f t="shared" si="19"/>
        <v>1.5</v>
      </c>
      <c r="AB154" s="321">
        <f t="shared" si="19"/>
        <v>7.52</v>
      </c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 ht="15" customHeight="1">
      <c r="A155" s="432" t="s">
        <v>382</v>
      </c>
      <c r="B155" s="419"/>
      <c r="C155" s="419"/>
      <c r="D155" s="419"/>
      <c r="E155" s="419"/>
      <c r="F155" s="419"/>
      <c r="G155" s="419"/>
      <c r="H155" s="419"/>
      <c r="I155" s="479">
        <f t="shared" ref="I155:L155" si="20">I154+I56</f>
        <v>360</v>
      </c>
      <c r="J155" s="322">
        <f t="shared" si="20"/>
        <v>10800</v>
      </c>
      <c r="K155" s="322">
        <f t="shared" si="20"/>
        <v>5484</v>
      </c>
      <c r="L155" s="322">
        <f t="shared" si="20"/>
        <v>688</v>
      </c>
      <c r="M155" s="322"/>
      <c r="N155" s="322">
        <f t="shared" ref="N155:AB155" si="21">N154+N56</f>
        <v>30</v>
      </c>
      <c r="O155" s="322">
        <f t="shared" si="21"/>
        <v>4806</v>
      </c>
      <c r="P155" s="322">
        <f t="shared" si="21"/>
        <v>5316</v>
      </c>
      <c r="Q155" s="323">
        <f t="shared" si="21"/>
        <v>22.294736842105266</v>
      </c>
      <c r="R155" s="323">
        <f t="shared" si="21"/>
        <v>21.54</v>
      </c>
      <c r="S155" s="323">
        <f t="shared" si="21"/>
        <v>26.07</v>
      </c>
      <c r="T155" s="323">
        <f t="shared" si="21"/>
        <v>25.619999999999997</v>
      </c>
      <c r="U155" s="323">
        <f t="shared" si="21"/>
        <v>27.990000000000006</v>
      </c>
      <c r="V155" s="323">
        <f t="shared" si="21"/>
        <v>26.73</v>
      </c>
      <c r="W155" s="323">
        <f t="shared" si="21"/>
        <v>25.950000000000003</v>
      </c>
      <c r="X155" s="323">
        <f t="shared" si="21"/>
        <v>25.330000000000002</v>
      </c>
      <c r="Y155" s="323">
        <f t="shared" si="21"/>
        <v>29.369999999999997</v>
      </c>
      <c r="Z155" s="323">
        <f t="shared" si="21"/>
        <v>28.610000000000007</v>
      </c>
      <c r="AA155" s="323">
        <f t="shared" si="21"/>
        <v>25.4</v>
      </c>
      <c r="AB155" s="324">
        <f t="shared" si="21"/>
        <v>26.52</v>
      </c>
      <c r="AC155" s="33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</row>
    <row r="156" spans="1:41" ht="15" customHeight="1">
      <c r="A156" s="433" t="s">
        <v>383</v>
      </c>
      <c r="B156" s="348"/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9"/>
      <c r="Q156" s="323">
        <f t="shared" ref="Q156:AB156" si="22">Q155+Q57</f>
        <v>22.294736842105266</v>
      </c>
      <c r="R156" s="323">
        <f t="shared" si="22"/>
        <v>21.54</v>
      </c>
      <c r="S156" s="323">
        <f t="shared" si="22"/>
        <v>26.07</v>
      </c>
      <c r="T156" s="323">
        <f t="shared" si="22"/>
        <v>25.619999999999997</v>
      </c>
      <c r="U156" s="323">
        <f t="shared" si="22"/>
        <v>27.990000000000006</v>
      </c>
      <c r="V156" s="323">
        <f t="shared" si="22"/>
        <v>26.73</v>
      </c>
      <c r="W156" s="323">
        <f t="shared" si="22"/>
        <v>25.950000000000003</v>
      </c>
      <c r="X156" s="323">
        <f t="shared" si="22"/>
        <v>25.330000000000002</v>
      </c>
      <c r="Y156" s="323">
        <f t="shared" si="22"/>
        <v>29.369999999999997</v>
      </c>
      <c r="Z156" s="323">
        <f t="shared" si="22"/>
        <v>28.610000000000007</v>
      </c>
      <c r="AA156" s="323">
        <f t="shared" si="22"/>
        <v>25.4</v>
      </c>
      <c r="AB156" s="326">
        <f t="shared" si="22"/>
        <v>26.52</v>
      </c>
      <c r="AC156" s="33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</row>
    <row r="157" spans="1:41" ht="12.75" customHeight="1">
      <c r="A157" s="434" t="s">
        <v>384</v>
      </c>
      <c r="B157" s="348"/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9"/>
      <c r="Q157" s="110"/>
      <c r="R157" s="110">
        <v>1</v>
      </c>
      <c r="S157" s="110">
        <v>2</v>
      </c>
      <c r="T157" s="110">
        <v>2</v>
      </c>
      <c r="U157" s="110">
        <v>1</v>
      </c>
      <c r="V157" s="110">
        <v>3</v>
      </c>
      <c r="W157" s="110"/>
      <c r="X157" s="110">
        <v>2</v>
      </c>
      <c r="Y157" s="110"/>
      <c r="Z157" s="110">
        <v>5</v>
      </c>
      <c r="AA157" s="110"/>
      <c r="AB157" s="110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 ht="12.75" customHeight="1">
      <c r="A158" s="433" t="s">
        <v>385</v>
      </c>
      <c r="B158" s="348"/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9"/>
      <c r="Q158" s="142">
        <v>1</v>
      </c>
      <c r="R158" s="142">
        <v>5</v>
      </c>
      <c r="S158" s="142">
        <v>0</v>
      </c>
      <c r="T158" s="327">
        <v>2</v>
      </c>
      <c r="U158" s="110">
        <v>1</v>
      </c>
      <c r="V158" s="110">
        <v>5</v>
      </c>
      <c r="W158" s="110">
        <v>4</v>
      </c>
      <c r="X158" s="110">
        <v>9</v>
      </c>
      <c r="Y158" s="328">
        <v>5</v>
      </c>
      <c r="Z158" s="328">
        <v>2</v>
      </c>
      <c r="AA158" s="110">
        <v>6</v>
      </c>
      <c r="AB158" s="110">
        <v>1</v>
      </c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</row>
    <row r="159" spans="1:41" ht="12.75" customHeight="1">
      <c r="A159" s="433" t="s">
        <v>386</v>
      </c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9"/>
      <c r="Q159" s="110">
        <v>8</v>
      </c>
      <c r="R159" s="110">
        <v>6</v>
      </c>
      <c r="S159" s="328">
        <v>5</v>
      </c>
      <c r="T159" s="328">
        <v>9</v>
      </c>
      <c r="U159" s="328">
        <v>6</v>
      </c>
      <c r="V159" s="328">
        <v>5</v>
      </c>
      <c r="W159" s="110">
        <v>7</v>
      </c>
      <c r="X159" s="328">
        <v>0</v>
      </c>
      <c r="Y159" s="328">
        <v>3</v>
      </c>
      <c r="Z159" s="328">
        <v>0</v>
      </c>
      <c r="AA159" s="110">
        <v>1</v>
      </c>
      <c r="AB159" s="110">
        <v>4</v>
      </c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</row>
    <row r="160" spans="1:41" ht="12.75" customHeight="1">
      <c r="A160" s="433" t="s">
        <v>387</v>
      </c>
      <c r="B160" s="348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9"/>
      <c r="Q160" s="110">
        <v>2</v>
      </c>
      <c r="R160" s="110">
        <v>1</v>
      </c>
      <c r="S160" s="110">
        <v>1</v>
      </c>
      <c r="T160" s="110">
        <v>1</v>
      </c>
      <c r="U160" s="110">
        <v>2</v>
      </c>
      <c r="V160" s="110">
        <v>2</v>
      </c>
      <c r="W160" s="110">
        <v>1</v>
      </c>
      <c r="X160" s="110">
        <v>1</v>
      </c>
      <c r="Y160" s="110"/>
      <c r="Z160" s="110"/>
      <c r="AA160" s="110">
        <v>1</v>
      </c>
      <c r="AB160" s="110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1:41" ht="12.75" customHeight="1">
      <c r="A161" s="433" t="s">
        <v>388</v>
      </c>
      <c r="B161" s="348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9"/>
      <c r="Q161" s="110"/>
      <c r="R161" s="110"/>
      <c r="S161" s="110"/>
      <c r="T161" s="110"/>
      <c r="U161" s="110">
        <v>1</v>
      </c>
      <c r="V161" s="110">
        <v>3</v>
      </c>
      <c r="W161" s="110"/>
      <c r="X161" s="110">
        <v>4</v>
      </c>
      <c r="Y161" s="110"/>
      <c r="Z161" s="110">
        <v>3</v>
      </c>
      <c r="AA161" s="110"/>
      <c r="AB161" s="110">
        <v>4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</row>
    <row r="162" spans="1:41" ht="12.75" customHeight="1">
      <c r="A162" s="433" t="s">
        <v>389</v>
      </c>
      <c r="B162" s="348"/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9"/>
      <c r="Q162" s="110"/>
      <c r="R162" s="110"/>
      <c r="S162" s="110"/>
      <c r="T162" s="110">
        <v>1</v>
      </c>
      <c r="U162" s="110"/>
      <c r="V162" s="110"/>
      <c r="W162" s="110"/>
      <c r="X162" s="110"/>
      <c r="Y162" s="110"/>
      <c r="Z162" s="110"/>
      <c r="AA162" s="110"/>
      <c r="AB162" s="110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1:41" ht="12.75" customHeight="1">
      <c r="A163" s="329"/>
      <c r="B163" s="330"/>
      <c r="C163" s="331"/>
      <c r="D163" s="33"/>
      <c r="E163" s="33"/>
      <c r="F163" s="33"/>
      <c r="G163" s="33"/>
      <c r="H163" s="33"/>
      <c r="I163" s="480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1:41" ht="12.75" customHeight="1">
      <c r="A164" s="329"/>
      <c r="B164" s="332" t="s">
        <v>390</v>
      </c>
      <c r="C164" s="333"/>
      <c r="D164" s="33"/>
      <c r="E164" s="33"/>
      <c r="F164" s="33"/>
      <c r="G164" s="33"/>
      <c r="H164" s="33"/>
      <c r="I164" s="480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</row>
    <row r="165" spans="1:41" ht="38.25" customHeight="1">
      <c r="A165" s="329"/>
      <c r="B165" s="435" t="s">
        <v>391</v>
      </c>
      <c r="C165" s="348"/>
      <c r="D165" s="348"/>
      <c r="E165" s="349"/>
      <c r="F165" s="436" t="s">
        <v>392</v>
      </c>
      <c r="G165" s="349"/>
      <c r="H165" s="334"/>
      <c r="I165" s="480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</row>
    <row r="166" spans="1:41" ht="12.75" customHeight="1">
      <c r="A166" s="329"/>
      <c r="B166" s="437" t="s">
        <v>393</v>
      </c>
      <c r="C166" s="348"/>
      <c r="D166" s="348"/>
      <c r="E166" s="349"/>
      <c r="F166" s="438">
        <v>270</v>
      </c>
      <c r="G166" s="349"/>
      <c r="H166" s="97"/>
      <c r="I166" s="480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12.75" customHeight="1">
      <c r="A167" s="329"/>
      <c r="B167" s="437" t="s">
        <v>394</v>
      </c>
      <c r="C167" s="348"/>
      <c r="D167" s="348"/>
      <c r="E167" s="349"/>
      <c r="F167" s="438">
        <v>90</v>
      </c>
      <c r="G167" s="349"/>
      <c r="H167" s="97"/>
      <c r="I167" s="480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ht="12.75" customHeight="1">
      <c r="A168" s="329"/>
      <c r="B168" s="437" t="s">
        <v>91</v>
      </c>
      <c r="C168" s="348"/>
      <c r="D168" s="348"/>
      <c r="E168" s="349"/>
      <c r="F168" s="438">
        <v>360</v>
      </c>
      <c r="G168" s="349"/>
      <c r="H168" s="97"/>
      <c r="I168" s="480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1:41" ht="12.75" customHeight="1">
      <c r="A169" s="329"/>
      <c r="B169" s="441"/>
      <c r="C169" s="351"/>
      <c r="D169" s="351"/>
      <c r="E169" s="351"/>
      <c r="F169" s="442"/>
      <c r="G169" s="351"/>
      <c r="H169" s="97"/>
      <c r="I169" s="480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1:41" ht="51" customHeight="1">
      <c r="A170" s="329"/>
      <c r="B170" s="439" t="s">
        <v>399</v>
      </c>
      <c r="C170" s="336"/>
      <c r="D170" s="336"/>
      <c r="E170" s="336"/>
      <c r="F170" s="33"/>
      <c r="G170" s="33"/>
      <c r="H170" s="97"/>
      <c r="I170" s="480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</row>
    <row r="171" spans="1:41" ht="12.75" customHeight="1">
      <c r="A171" s="329"/>
      <c r="B171" s="330"/>
      <c r="C171" s="331"/>
      <c r="D171" s="33"/>
      <c r="E171" s="33"/>
      <c r="F171" s="33"/>
      <c r="G171" s="33"/>
      <c r="H171" s="33"/>
      <c r="I171" s="480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</row>
    <row r="172" spans="1:41" ht="12.75" customHeight="1">
      <c r="A172" s="329"/>
      <c r="B172" s="330" t="s">
        <v>395</v>
      </c>
      <c r="C172" s="331"/>
      <c r="D172" s="33"/>
      <c r="E172" s="33"/>
      <c r="F172" s="33"/>
      <c r="G172" s="33"/>
      <c r="H172" s="33"/>
      <c r="I172" s="480"/>
      <c r="J172" s="33"/>
      <c r="K172" s="443" t="s">
        <v>396</v>
      </c>
      <c r="L172" s="336"/>
      <c r="M172" s="336"/>
      <c r="N172" s="336"/>
      <c r="O172" s="336"/>
      <c r="P172" s="336"/>
      <c r="Q172" s="336"/>
      <c r="R172" s="336"/>
      <c r="S172" s="336"/>
      <c r="T172" s="336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</row>
    <row r="173" spans="1:41" ht="12.75" customHeight="1">
      <c r="A173" s="329"/>
      <c r="B173" s="330"/>
      <c r="C173" s="331"/>
      <c r="D173" s="33"/>
      <c r="E173" s="33"/>
      <c r="F173" s="33"/>
      <c r="G173" s="33"/>
      <c r="H173" s="33"/>
      <c r="I173" s="480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1:41" ht="12.75" customHeight="1">
      <c r="A174" s="329"/>
      <c r="B174" s="440" t="s">
        <v>397</v>
      </c>
      <c r="C174" s="336"/>
      <c r="D174" s="336"/>
      <c r="E174" s="336"/>
      <c r="F174" s="33"/>
      <c r="G174" s="33"/>
      <c r="H174" s="33"/>
      <c r="I174" s="480"/>
      <c r="J174" s="33"/>
      <c r="K174" s="33"/>
      <c r="L174" s="33"/>
      <c r="M174" s="33"/>
      <c r="N174" s="33"/>
      <c r="O174" s="33" t="s">
        <v>398</v>
      </c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1:41" ht="12.75" customHeight="1">
      <c r="A175" s="329"/>
      <c r="B175" s="330"/>
      <c r="C175" s="331"/>
      <c r="D175" s="33"/>
      <c r="E175" s="33"/>
      <c r="F175" s="33"/>
      <c r="G175" s="33"/>
      <c r="H175" s="33"/>
      <c r="I175" s="480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1:41" ht="12.75" customHeight="1">
      <c r="A176" s="329"/>
      <c r="B176" s="330"/>
      <c r="C176" s="331"/>
      <c r="D176" s="33"/>
      <c r="E176" s="33"/>
      <c r="F176" s="33"/>
      <c r="G176" s="33"/>
      <c r="H176" s="33"/>
      <c r="I176" s="480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1:41" ht="12.75" customHeight="1">
      <c r="A177" s="329"/>
      <c r="B177" s="330"/>
      <c r="C177" s="331"/>
      <c r="D177" s="33"/>
      <c r="E177" s="33"/>
      <c r="F177" s="33"/>
      <c r="G177" s="33"/>
      <c r="H177" s="33"/>
      <c r="I177" s="480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1:41" ht="12.75" customHeight="1">
      <c r="A178" s="329"/>
      <c r="B178" s="330"/>
      <c r="C178" s="331"/>
      <c r="D178" s="33"/>
      <c r="E178" s="33"/>
      <c r="F178" s="33"/>
      <c r="G178" s="33"/>
      <c r="H178" s="33"/>
      <c r="I178" s="480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1:41" ht="12.75" customHeight="1">
      <c r="A179" s="329"/>
      <c r="B179" s="330"/>
      <c r="C179" s="331"/>
      <c r="D179" s="33"/>
      <c r="E179" s="33"/>
      <c r="F179" s="33"/>
      <c r="G179" s="33"/>
      <c r="H179" s="33"/>
      <c r="I179" s="480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1:41" ht="12.75" customHeight="1">
      <c r="A180" s="329"/>
      <c r="B180" s="330"/>
      <c r="C180" s="331"/>
      <c r="D180" s="33"/>
      <c r="E180" s="33"/>
      <c r="F180" s="33"/>
      <c r="G180" s="33"/>
      <c r="H180" s="33"/>
      <c r="I180" s="480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1:41" ht="12.75" customHeight="1">
      <c r="A181" s="329"/>
      <c r="B181" s="330"/>
      <c r="C181" s="331"/>
      <c r="D181" s="33"/>
      <c r="E181" s="33"/>
      <c r="F181" s="33"/>
      <c r="G181" s="33"/>
      <c r="H181" s="33"/>
      <c r="I181" s="480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1:41" ht="12.75" customHeight="1">
      <c r="A182" s="329"/>
      <c r="B182" s="330"/>
      <c r="C182" s="331"/>
      <c r="D182" s="33"/>
      <c r="E182" s="33"/>
      <c r="F182" s="33"/>
      <c r="G182" s="33"/>
      <c r="H182" s="33"/>
      <c r="I182" s="480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1:41" ht="12.75" customHeight="1">
      <c r="A183" s="329"/>
      <c r="B183" s="330"/>
      <c r="C183" s="331"/>
      <c r="D183" s="33"/>
      <c r="E183" s="33"/>
      <c r="F183" s="33"/>
      <c r="G183" s="33"/>
      <c r="H183" s="33"/>
      <c r="I183" s="480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1:41" ht="12.75" customHeight="1">
      <c r="A184" s="329"/>
      <c r="B184" s="330"/>
      <c r="C184" s="331"/>
      <c r="D184" s="33"/>
      <c r="E184" s="33"/>
      <c r="F184" s="33"/>
      <c r="G184" s="33"/>
      <c r="H184" s="33"/>
      <c r="I184" s="480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1:41" ht="12.75" customHeight="1">
      <c r="A185" s="329"/>
      <c r="B185" s="330"/>
      <c r="C185" s="331"/>
      <c r="D185" s="33"/>
      <c r="E185" s="33"/>
      <c r="F185" s="33"/>
      <c r="G185" s="33"/>
      <c r="H185" s="33"/>
      <c r="I185" s="480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1:41" ht="12.75" customHeight="1">
      <c r="A186" s="329"/>
      <c r="B186" s="330"/>
      <c r="C186" s="331"/>
      <c r="D186" s="33"/>
      <c r="E186" s="33"/>
      <c r="F186" s="33"/>
      <c r="G186" s="33"/>
      <c r="H186" s="33"/>
      <c r="I186" s="480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1:41" ht="12.75" customHeight="1">
      <c r="A187" s="329"/>
      <c r="B187" s="330"/>
      <c r="C187" s="331"/>
      <c r="D187" s="33"/>
      <c r="E187" s="33"/>
      <c r="F187" s="33"/>
      <c r="G187" s="33"/>
      <c r="H187" s="33"/>
      <c r="I187" s="480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41" ht="12.75" customHeight="1">
      <c r="A188" s="329"/>
      <c r="B188" s="330"/>
      <c r="C188" s="331"/>
      <c r="D188" s="33"/>
      <c r="E188" s="33"/>
      <c r="F188" s="33"/>
      <c r="G188" s="33"/>
      <c r="H188" s="33"/>
      <c r="I188" s="480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1:41" ht="12.75" customHeight="1">
      <c r="A189" s="329"/>
      <c r="B189" s="330"/>
      <c r="C189" s="331"/>
      <c r="D189" s="33"/>
      <c r="E189" s="33"/>
      <c r="F189" s="33"/>
      <c r="G189" s="33"/>
      <c r="H189" s="33"/>
      <c r="I189" s="480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1:41" ht="12.75" customHeight="1">
      <c r="A190" s="329"/>
      <c r="B190" s="330"/>
      <c r="C190" s="331"/>
      <c r="D190" s="33"/>
      <c r="E190" s="33"/>
      <c r="F190" s="33"/>
      <c r="G190" s="33"/>
      <c r="H190" s="33"/>
      <c r="I190" s="480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1:41" ht="12.75" customHeight="1">
      <c r="A191" s="329"/>
      <c r="B191" s="330"/>
      <c r="C191" s="331"/>
      <c r="D191" s="33"/>
      <c r="E191" s="33"/>
      <c r="F191" s="33"/>
      <c r="G191" s="33"/>
      <c r="H191" s="33"/>
      <c r="I191" s="480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1:41" ht="12.75" customHeight="1">
      <c r="A192" s="329"/>
      <c r="B192" s="330"/>
      <c r="C192" s="331"/>
      <c r="D192" s="33"/>
      <c r="E192" s="33"/>
      <c r="F192" s="33"/>
      <c r="G192" s="33"/>
      <c r="H192" s="33"/>
      <c r="I192" s="480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1:41" ht="12.75" customHeight="1">
      <c r="A193" s="329"/>
      <c r="B193" s="330"/>
      <c r="C193" s="331"/>
      <c r="D193" s="33"/>
      <c r="E193" s="33"/>
      <c r="F193" s="33"/>
      <c r="G193" s="33"/>
      <c r="H193" s="33"/>
      <c r="I193" s="480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1:41" ht="12.75" customHeight="1">
      <c r="A194" s="329"/>
      <c r="B194" s="330"/>
      <c r="C194" s="331"/>
      <c r="D194" s="33"/>
      <c r="E194" s="33"/>
      <c r="F194" s="33"/>
      <c r="G194" s="33"/>
      <c r="H194" s="33"/>
      <c r="I194" s="480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1:41" ht="12.75" customHeight="1">
      <c r="A195" s="329"/>
      <c r="B195" s="330"/>
      <c r="C195" s="331"/>
      <c r="D195" s="33"/>
      <c r="E195" s="33"/>
      <c r="F195" s="33"/>
      <c r="G195" s="33"/>
      <c r="H195" s="33"/>
      <c r="I195" s="480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</row>
    <row r="196" spans="1:41" ht="12.75" customHeight="1">
      <c r="A196" s="329"/>
      <c r="B196" s="330"/>
      <c r="C196" s="331"/>
      <c r="D196" s="33"/>
      <c r="E196" s="33"/>
      <c r="F196" s="33"/>
      <c r="G196" s="33"/>
      <c r="H196" s="33"/>
      <c r="I196" s="480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</row>
    <row r="197" spans="1:41" ht="12.75" customHeight="1">
      <c r="A197" s="329"/>
      <c r="B197" s="330"/>
      <c r="C197" s="331"/>
      <c r="D197" s="33"/>
      <c r="E197" s="33"/>
      <c r="F197" s="33"/>
      <c r="G197" s="33"/>
      <c r="H197" s="33"/>
      <c r="I197" s="480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</row>
    <row r="198" spans="1:41" ht="12.75" customHeight="1">
      <c r="A198" s="329"/>
      <c r="B198" s="330"/>
      <c r="C198" s="331"/>
      <c r="D198" s="33"/>
      <c r="E198" s="33"/>
      <c r="F198" s="33"/>
      <c r="G198" s="33"/>
      <c r="H198" s="33"/>
      <c r="I198" s="480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</row>
    <row r="199" spans="1:41" ht="12.75" customHeight="1">
      <c r="A199" s="329"/>
      <c r="B199" s="330"/>
      <c r="C199" s="331"/>
      <c r="D199" s="33"/>
      <c r="E199" s="33"/>
      <c r="F199" s="33"/>
      <c r="G199" s="33"/>
      <c r="H199" s="33"/>
      <c r="I199" s="480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</row>
    <row r="200" spans="1:41" ht="12.75" customHeight="1">
      <c r="A200" s="329"/>
      <c r="B200" s="330"/>
      <c r="C200" s="331"/>
      <c r="D200" s="33"/>
      <c r="E200" s="33"/>
      <c r="F200" s="33"/>
      <c r="G200" s="33"/>
      <c r="H200" s="33"/>
      <c r="I200" s="480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1:41" ht="12.75" customHeight="1">
      <c r="A201" s="329"/>
      <c r="B201" s="330"/>
      <c r="C201" s="331"/>
      <c r="D201" s="33"/>
      <c r="E201" s="33"/>
      <c r="F201" s="33"/>
      <c r="G201" s="33"/>
      <c r="H201" s="33"/>
      <c r="I201" s="480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1:41" ht="12.75" customHeight="1">
      <c r="A202" s="329"/>
      <c r="B202" s="330"/>
      <c r="C202" s="331"/>
      <c r="D202" s="33"/>
      <c r="E202" s="33"/>
      <c r="F202" s="33"/>
      <c r="G202" s="33"/>
      <c r="H202" s="33"/>
      <c r="I202" s="480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1:41" ht="12.75" customHeight="1">
      <c r="A203" s="329"/>
      <c r="B203" s="330"/>
      <c r="C203" s="331"/>
      <c r="D203" s="33"/>
      <c r="E203" s="33"/>
      <c r="F203" s="33"/>
      <c r="G203" s="33"/>
      <c r="H203" s="33"/>
      <c r="I203" s="480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1:41" ht="12.75" customHeight="1">
      <c r="A204" s="329"/>
      <c r="B204" s="330"/>
      <c r="C204" s="331"/>
      <c r="D204" s="33"/>
      <c r="E204" s="33"/>
      <c r="F204" s="33"/>
      <c r="G204" s="33"/>
      <c r="H204" s="33"/>
      <c r="I204" s="480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1:41" ht="12.75" customHeight="1">
      <c r="A205" s="329"/>
      <c r="B205" s="330"/>
      <c r="C205" s="331"/>
      <c r="D205" s="33"/>
      <c r="E205" s="33"/>
      <c r="F205" s="33"/>
      <c r="G205" s="33"/>
      <c r="H205" s="33"/>
      <c r="I205" s="480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1:41" ht="12.75" customHeight="1">
      <c r="A206" s="329"/>
      <c r="B206" s="330"/>
      <c r="C206" s="331"/>
      <c r="D206" s="33"/>
      <c r="E206" s="33"/>
      <c r="F206" s="33"/>
      <c r="G206" s="33"/>
      <c r="H206" s="33"/>
      <c r="I206" s="480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1:41" ht="12.75" customHeight="1">
      <c r="A207" s="329"/>
      <c r="B207" s="330"/>
      <c r="C207" s="331"/>
      <c r="D207" s="33"/>
      <c r="E207" s="33"/>
      <c r="F207" s="33"/>
      <c r="G207" s="33"/>
      <c r="H207" s="33"/>
      <c r="I207" s="480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</row>
    <row r="208" spans="1:41" ht="12.75" customHeight="1">
      <c r="A208" s="329"/>
      <c r="B208" s="330"/>
      <c r="C208" s="331"/>
      <c r="D208" s="33"/>
      <c r="E208" s="33"/>
      <c r="F208" s="33"/>
      <c r="G208" s="33"/>
      <c r="H208" s="33"/>
      <c r="I208" s="480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2.75" customHeight="1">
      <c r="A209" s="329"/>
      <c r="B209" s="330"/>
      <c r="C209" s="331"/>
      <c r="D209" s="33"/>
      <c r="E209" s="33"/>
      <c r="F209" s="33"/>
      <c r="G209" s="33"/>
      <c r="H209" s="33"/>
      <c r="I209" s="480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12.75" customHeight="1">
      <c r="A210" s="329"/>
      <c r="B210" s="330"/>
      <c r="C210" s="331"/>
      <c r="D210" s="33"/>
      <c r="E210" s="33"/>
      <c r="F210" s="33"/>
      <c r="G210" s="33"/>
      <c r="H210" s="33"/>
      <c r="I210" s="480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1:41" ht="12.75" customHeight="1">
      <c r="A211" s="329"/>
      <c r="B211" s="330"/>
      <c r="C211" s="331"/>
      <c r="D211" s="33"/>
      <c r="E211" s="33"/>
      <c r="F211" s="33"/>
      <c r="G211" s="33"/>
      <c r="H211" s="33"/>
      <c r="I211" s="480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1:41" ht="12.75" customHeight="1">
      <c r="A212" s="329"/>
      <c r="B212" s="330"/>
      <c r="C212" s="331"/>
      <c r="D212" s="33"/>
      <c r="E212" s="33"/>
      <c r="F212" s="33"/>
      <c r="G212" s="33"/>
      <c r="H212" s="33"/>
      <c r="I212" s="480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1:41" ht="12.75" customHeight="1">
      <c r="A213" s="329"/>
      <c r="B213" s="330"/>
      <c r="C213" s="331"/>
      <c r="D213" s="33"/>
      <c r="E213" s="33"/>
      <c r="F213" s="33"/>
      <c r="G213" s="33"/>
      <c r="H213" s="33"/>
      <c r="I213" s="480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1:41" ht="12.75" customHeight="1">
      <c r="A214" s="329"/>
      <c r="B214" s="330"/>
      <c r="C214" s="331"/>
      <c r="D214" s="33"/>
      <c r="E214" s="33"/>
      <c r="F214" s="33"/>
      <c r="G214" s="33"/>
      <c r="H214" s="33"/>
      <c r="I214" s="480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1:41" ht="12.75" customHeight="1">
      <c r="A215" s="329"/>
      <c r="B215" s="330"/>
      <c r="C215" s="331"/>
      <c r="D215" s="33"/>
      <c r="E215" s="33"/>
      <c r="F215" s="33"/>
      <c r="G215" s="33"/>
      <c r="H215" s="33"/>
      <c r="I215" s="480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1:41" ht="12.75" customHeight="1">
      <c r="A216" s="329"/>
      <c r="B216" s="330"/>
      <c r="C216" s="331"/>
      <c r="D216" s="33"/>
      <c r="E216" s="33"/>
      <c r="F216" s="33"/>
      <c r="G216" s="33"/>
      <c r="H216" s="33"/>
      <c r="I216" s="480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1:41" ht="12.75" customHeight="1">
      <c r="A217" s="329"/>
      <c r="B217" s="330"/>
      <c r="C217" s="331"/>
      <c r="D217" s="33"/>
      <c r="E217" s="33"/>
      <c r="F217" s="33"/>
      <c r="G217" s="33"/>
      <c r="H217" s="33"/>
      <c r="I217" s="480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1:41" ht="12.75" customHeight="1">
      <c r="A218" s="329"/>
      <c r="B218" s="330"/>
      <c r="C218" s="331"/>
      <c r="D218" s="33"/>
      <c r="E218" s="33"/>
      <c r="F218" s="33"/>
      <c r="G218" s="33"/>
      <c r="H218" s="33"/>
      <c r="I218" s="480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1:41" ht="12.75" customHeight="1">
      <c r="A219" s="329"/>
      <c r="B219" s="330"/>
      <c r="C219" s="331"/>
      <c r="D219" s="33"/>
      <c r="E219" s="33"/>
      <c r="F219" s="33"/>
      <c r="G219" s="33"/>
      <c r="H219" s="33"/>
      <c r="I219" s="480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1:41" ht="12.75" customHeight="1">
      <c r="A220" s="329"/>
      <c r="B220" s="330"/>
      <c r="C220" s="331"/>
      <c r="D220" s="33"/>
      <c r="E220" s="33"/>
      <c r="F220" s="33"/>
      <c r="G220" s="33"/>
      <c r="H220" s="33"/>
      <c r="I220" s="480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1:41" ht="12.75" customHeight="1">
      <c r="A221" s="329"/>
      <c r="B221" s="330"/>
      <c r="C221" s="331"/>
      <c r="D221" s="33"/>
      <c r="E221" s="33"/>
      <c r="F221" s="33"/>
      <c r="G221" s="33"/>
      <c r="H221" s="33"/>
      <c r="I221" s="480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1:41" ht="12.75" customHeight="1">
      <c r="A222" s="329"/>
      <c r="B222" s="330"/>
      <c r="C222" s="331"/>
      <c r="D222" s="33"/>
      <c r="E222" s="33"/>
      <c r="F222" s="33"/>
      <c r="G222" s="33"/>
      <c r="H222" s="33"/>
      <c r="I222" s="480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1:41" ht="12.75" customHeight="1">
      <c r="A223" s="329"/>
      <c r="B223" s="330"/>
      <c r="C223" s="331"/>
      <c r="D223" s="33"/>
      <c r="E223" s="33"/>
      <c r="F223" s="33"/>
      <c r="G223" s="33"/>
      <c r="H223" s="33"/>
      <c r="I223" s="480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1:41" ht="12.75" customHeight="1">
      <c r="A224" s="329"/>
      <c r="B224" s="330"/>
      <c r="C224" s="331"/>
      <c r="D224" s="33"/>
      <c r="E224" s="33"/>
      <c r="F224" s="33"/>
      <c r="G224" s="33"/>
      <c r="H224" s="33"/>
      <c r="I224" s="480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1:41" ht="12.75" customHeight="1">
      <c r="A225" s="329"/>
      <c r="B225" s="330"/>
      <c r="C225" s="331"/>
      <c r="D225" s="33"/>
      <c r="E225" s="33"/>
      <c r="F225" s="33"/>
      <c r="G225" s="33"/>
      <c r="H225" s="33"/>
      <c r="I225" s="480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1:41" ht="12.75" customHeight="1">
      <c r="A226" s="329"/>
      <c r="B226" s="330"/>
      <c r="C226" s="331"/>
      <c r="D226" s="33"/>
      <c r="E226" s="33"/>
      <c r="F226" s="33"/>
      <c r="G226" s="33"/>
      <c r="H226" s="33"/>
      <c r="I226" s="480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1:41" ht="12.75" customHeight="1">
      <c r="A227" s="329"/>
      <c r="B227" s="330"/>
      <c r="C227" s="331"/>
      <c r="D227" s="33"/>
      <c r="E227" s="33"/>
      <c r="F227" s="33"/>
      <c r="G227" s="33"/>
      <c r="H227" s="33"/>
      <c r="I227" s="480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1:41" ht="12.75" customHeight="1">
      <c r="A228" s="329"/>
      <c r="B228" s="330"/>
      <c r="C228" s="331"/>
      <c r="D228" s="33"/>
      <c r="E228" s="33"/>
      <c r="F228" s="33"/>
      <c r="G228" s="33"/>
      <c r="H228" s="33"/>
      <c r="I228" s="480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1:41" ht="12.75" customHeight="1">
      <c r="A229" s="329"/>
      <c r="B229" s="330"/>
      <c r="C229" s="331"/>
      <c r="D229" s="33"/>
      <c r="E229" s="33"/>
      <c r="F229" s="33"/>
      <c r="G229" s="33"/>
      <c r="H229" s="33"/>
      <c r="I229" s="480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1:41" ht="12.75" customHeight="1">
      <c r="A230" s="329"/>
      <c r="B230" s="330"/>
      <c r="C230" s="331"/>
      <c r="D230" s="33"/>
      <c r="E230" s="33"/>
      <c r="F230" s="33"/>
      <c r="G230" s="33"/>
      <c r="H230" s="33"/>
      <c r="I230" s="480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1:41" ht="12.75" customHeight="1">
      <c r="A231" s="329"/>
      <c r="B231" s="330"/>
      <c r="C231" s="331"/>
      <c r="D231" s="33"/>
      <c r="E231" s="33"/>
      <c r="F231" s="33"/>
      <c r="G231" s="33"/>
      <c r="H231" s="33"/>
      <c r="I231" s="480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1:41" ht="12.75" customHeight="1">
      <c r="A232" s="329"/>
      <c r="B232" s="330"/>
      <c r="C232" s="331"/>
      <c r="D232" s="33"/>
      <c r="E232" s="33"/>
      <c r="F232" s="33"/>
      <c r="G232" s="33"/>
      <c r="H232" s="33"/>
      <c r="I232" s="480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1:41" ht="12.75" customHeight="1">
      <c r="A233" s="329"/>
      <c r="B233" s="330"/>
      <c r="C233" s="331"/>
      <c r="D233" s="33"/>
      <c r="E233" s="33"/>
      <c r="F233" s="33"/>
      <c r="G233" s="33"/>
      <c r="H233" s="33"/>
      <c r="I233" s="480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1:41" ht="12.75" customHeight="1">
      <c r="A234" s="329"/>
      <c r="B234" s="330"/>
      <c r="C234" s="331"/>
      <c r="D234" s="33"/>
      <c r="E234" s="33"/>
      <c r="F234" s="33"/>
      <c r="G234" s="33"/>
      <c r="H234" s="33"/>
      <c r="I234" s="480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1:41" ht="12.75" customHeight="1">
      <c r="A235" s="329"/>
      <c r="B235" s="330"/>
      <c r="C235" s="331"/>
      <c r="D235" s="33"/>
      <c r="E235" s="33"/>
      <c r="F235" s="33"/>
      <c r="G235" s="33"/>
      <c r="H235" s="33"/>
      <c r="I235" s="480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1:41" ht="12.75" customHeight="1">
      <c r="A236" s="329"/>
      <c r="B236" s="330"/>
      <c r="C236" s="331"/>
      <c r="D236" s="33"/>
      <c r="E236" s="33"/>
      <c r="F236" s="33"/>
      <c r="G236" s="33"/>
      <c r="H236" s="33"/>
      <c r="I236" s="480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1:41" ht="12.75" customHeight="1">
      <c r="A237" s="329"/>
      <c r="B237" s="330"/>
      <c r="C237" s="331"/>
      <c r="D237" s="33"/>
      <c r="E237" s="33"/>
      <c r="F237" s="33"/>
      <c r="G237" s="33"/>
      <c r="H237" s="33"/>
      <c r="I237" s="480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1:41" ht="12.75" customHeight="1">
      <c r="A238" s="329"/>
      <c r="B238" s="330"/>
      <c r="C238" s="331"/>
      <c r="D238" s="33"/>
      <c r="E238" s="33"/>
      <c r="F238" s="33"/>
      <c r="G238" s="33"/>
      <c r="H238" s="33"/>
      <c r="I238" s="480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1:41" ht="12.75" customHeight="1">
      <c r="A239" s="329"/>
      <c r="B239" s="330"/>
      <c r="C239" s="331"/>
      <c r="D239" s="33"/>
      <c r="E239" s="33"/>
      <c r="F239" s="33"/>
      <c r="G239" s="33"/>
      <c r="H239" s="33"/>
      <c r="I239" s="480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1:41" ht="12.75" customHeight="1">
      <c r="A240" s="329"/>
      <c r="B240" s="330"/>
      <c r="C240" s="331"/>
      <c r="D240" s="33"/>
      <c r="E240" s="33"/>
      <c r="F240" s="33"/>
      <c r="G240" s="33"/>
      <c r="H240" s="33"/>
      <c r="I240" s="480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1:41" ht="12.75" customHeight="1">
      <c r="A241" s="329"/>
      <c r="B241" s="330"/>
      <c r="C241" s="331"/>
      <c r="D241" s="33"/>
      <c r="E241" s="33"/>
      <c r="F241" s="33"/>
      <c r="G241" s="33"/>
      <c r="H241" s="33"/>
      <c r="I241" s="480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1:41" ht="12.75" customHeight="1">
      <c r="A242" s="329"/>
      <c r="B242" s="330"/>
      <c r="C242" s="331"/>
      <c r="D242" s="33"/>
      <c r="E242" s="33"/>
      <c r="F242" s="33"/>
      <c r="G242" s="33"/>
      <c r="H242" s="33"/>
      <c r="I242" s="480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1:41" ht="12.75" customHeight="1">
      <c r="A243" s="329"/>
      <c r="B243" s="330"/>
      <c r="C243" s="331"/>
      <c r="D243" s="33"/>
      <c r="E243" s="33"/>
      <c r="F243" s="33"/>
      <c r="G243" s="33"/>
      <c r="H243" s="33"/>
      <c r="I243" s="480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1:41" ht="12.75" customHeight="1">
      <c r="A244" s="329"/>
      <c r="B244" s="330"/>
      <c r="C244" s="331"/>
      <c r="D244" s="33"/>
      <c r="E244" s="33"/>
      <c r="F244" s="33"/>
      <c r="G244" s="33"/>
      <c r="H244" s="33"/>
      <c r="I244" s="480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1:41" ht="12.75" customHeight="1">
      <c r="A245" s="329"/>
      <c r="B245" s="330"/>
      <c r="C245" s="331"/>
      <c r="D245" s="33"/>
      <c r="E245" s="33"/>
      <c r="F245" s="33"/>
      <c r="G245" s="33"/>
      <c r="H245" s="33"/>
      <c r="I245" s="480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1:41" ht="12.75" customHeight="1">
      <c r="A246" s="329"/>
      <c r="B246" s="330"/>
      <c r="C246" s="331"/>
      <c r="D246" s="33"/>
      <c r="E246" s="33"/>
      <c r="F246" s="33"/>
      <c r="G246" s="33"/>
      <c r="H246" s="33"/>
      <c r="I246" s="480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1:41" ht="12.75" customHeight="1">
      <c r="A247" s="329"/>
      <c r="B247" s="330"/>
      <c r="C247" s="331"/>
      <c r="D247" s="33"/>
      <c r="E247" s="33"/>
      <c r="F247" s="33"/>
      <c r="G247" s="33"/>
      <c r="H247" s="33"/>
      <c r="I247" s="480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1:41" ht="12.75" customHeight="1">
      <c r="A248" s="329"/>
      <c r="B248" s="330"/>
      <c r="C248" s="331"/>
      <c r="D248" s="33"/>
      <c r="E248" s="33"/>
      <c r="F248" s="33"/>
      <c r="G248" s="33"/>
      <c r="H248" s="33"/>
      <c r="I248" s="480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1:41" ht="12.75" customHeight="1">
      <c r="A249" s="329"/>
      <c r="B249" s="330"/>
      <c r="C249" s="331"/>
      <c r="D249" s="33"/>
      <c r="E249" s="33"/>
      <c r="F249" s="33"/>
      <c r="G249" s="33"/>
      <c r="H249" s="33"/>
      <c r="I249" s="480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1:41" ht="12.75" customHeight="1">
      <c r="A250" s="329"/>
      <c r="B250" s="330"/>
      <c r="C250" s="331"/>
      <c r="D250" s="33"/>
      <c r="E250" s="33"/>
      <c r="F250" s="33"/>
      <c r="G250" s="33"/>
      <c r="H250" s="33"/>
      <c r="I250" s="480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1:41" ht="12.75" customHeight="1">
      <c r="A251" s="329"/>
      <c r="B251" s="330"/>
      <c r="C251" s="331"/>
      <c r="D251" s="33"/>
      <c r="E251" s="33"/>
      <c r="F251" s="33"/>
      <c r="G251" s="33"/>
      <c r="H251" s="33"/>
      <c r="I251" s="480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1:41" ht="12.75" customHeight="1">
      <c r="A252" s="329"/>
      <c r="B252" s="330"/>
      <c r="C252" s="331"/>
      <c r="D252" s="33"/>
      <c r="E252" s="33"/>
      <c r="F252" s="33"/>
      <c r="G252" s="33"/>
      <c r="H252" s="33"/>
      <c r="I252" s="480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1:41" ht="12.75" customHeight="1">
      <c r="A253" s="329"/>
      <c r="B253" s="330"/>
      <c r="C253" s="331"/>
      <c r="D253" s="33"/>
      <c r="E253" s="33"/>
      <c r="F253" s="33"/>
      <c r="G253" s="33"/>
      <c r="H253" s="33"/>
      <c r="I253" s="480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1:41" ht="12.75" customHeight="1">
      <c r="A254" s="329"/>
      <c r="B254" s="330"/>
      <c r="C254" s="331"/>
      <c r="D254" s="33"/>
      <c r="E254" s="33"/>
      <c r="F254" s="33"/>
      <c r="G254" s="33"/>
      <c r="H254" s="33"/>
      <c r="I254" s="480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1:41" ht="12.75" customHeight="1">
      <c r="A255" s="329"/>
      <c r="B255" s="330"/>
      <c r="C255" s="331"/>
      <c r="D255" s="33"/>
      <c r="E255" s="33"/>
      <c r="F255" s="33"/>
      <c r="G255" s="33"/>
      <c r="H255" s="33"/>
      <c r="I255" s="480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1:41" ht="12.75" customHeight="1">
      <c r="A256" s="329"/>
      <c r="B256" s="330"/>
      <c r="C256" s="331"/>
      <c r="D256" s="33"/>
      <c r="E256" s="33"/>
      <c r="F256" s="33"/>
      <c r="G256" s="33"/>
      <c r="H256" s="33"/>
      <c r="I256" s="480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1:41" ht="12.75" customHeight="1">
      <c r="A257" s="329"/>
      <c r="B257" s="330"/>
      <c r="C257" s="331"/>
      <c r="D257" s="33"/>
      <c r="E257" s="33"/>
      <c r="F257" s="33"/>
      <c r="G257" s="33"/>
      <c r="H257" s="33"/>
      <c r="I257" s="480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1:41" ht="12.75" customHeight="1">
      <c r="A258" s="329"/>
      <c r="B258" s="330"/>
      <c r="C258" s="331"/>
      <c r="D258" s="33"/>
      <c r="E258" s="33"/>
      <c r="F258" s="33"/>
      <c r="G258" s="33"/>
      <c r="H258" s="33"/>
      <c r="I258" s="480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1:41" ht="12.75" customHeight="1">
      <c r="A259" s="329"/>
      <c r="B259" s="330"/>
      <c r="C259" s="331"/>
      <c r="D259" s="33"/>
      <c r="E259" s="33"/>
      <c r="F259" s="33"/>
      <c r="G259" s="33"/>
      <c r="H259" s="33"/>
      <c r="I259" s="480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1:41" ht="12.75" customHeight="1">
      <c r="A260" s="329"/>
      <c r="B260" s="330"/>
      <c r="C260" s="331"/>
      <c r="D260" s="33"/>
      <c r="E260" s="33"/>
      <c r="F260" s="33"/>
      <c r="G260" s="33"/>
      <c r="H260" s="33"/>
      <c r="I260" s="480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1:41" ht="12.75" customHeight="1">
      <c r="A261" s="329"/>
      <c r="B261" s="330"/>
      <c r="C261" s="331"/>
      <c r="D261" s="33"/>
      <c r="E261" s="33"/>
      <c r="F261" s="33"/>
      <c r="G261" s="33"/>
      <c r="H261" s="33"/>
      <c r="I261" s="480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1:41" ht="12.75" customHeight="1">
      <c r="A262" s="329"/>
      <c r="B262" s="330"/>
      <c r="C262" s="331"/>
      <c r="D262" s="33"/>
      <c r="E262" s="33"/>
      <c r="F262" s="33"/>
      <c r="G262" s="33"/>
      <c r="H262" s="33"/>
      <c r="I262" s="480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</row>
    <row r="263" spans="1:41" ht="12.75" customHeight="1">
      <c r="A263" s="329"/>
      <c r="B263" s="330"/>
      <c r="C263" s="331"/>
      <c r="D263" s="33"/>
      <c r="E263" s="33"/>
      <c r="F263" s="33"/>
      <c r="G263" s="33"/>
      <c r="H263" s="33"/>
      <c r="I263" s="480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</row>
    <row r="264" spans="1:41" ht="12.75" customHeight="1">
      <c r="A264" s="329"/>
      <c r="B264" s="330"/>
      <c r="C264" s="331"/>
      <c r="D264" s="33"/>
      <c r="E264" s="33"/>
      <c r="F264" s="33"/>
      <c r="G264" s="33"/>
      <c r="H264" s="33"/>
      <c r="I264" s="480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</row>
    <row r="265" spans="1:41" ht="12.75" customHeight="1">
      <c r="A265" s="329"/>
      <c r="B265" s="330"/>
      <c r="C265" s="331"/>
      <c r="D265" s="33"/>
      <c r="E265" s="33"/>
      <c r="F265" s="33"/>
      <c r="G265" s="33"/>
      <c r="H265" s="33"/>
      <c r="I265" s="480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</row>
    <row r="266" spans="1:41" ht="12.75" customHeight="1">
      <c r="A266" s="329"/>
      <c r="B266" s="330"/>
      <c r="C266" s="331"/>
      <c r="D266" s="33"/>
      <c r="E266" s="33"/>
      <c r="F266" s="33"/>
      <c r="G266" s="33"/>
      <c r="H266" s="33"/>
      <c r="I266" s="480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</row>
    <row r="267" spans="1:41" ht="12.75" customHeight="1">
      <c r="A267" s="329"/>
      <c r="B267" s="330"/>
      <c r="C267" s="331"/>
      <c r="D267" s="33"/>
      <c r="E267" s="33"/>
      <c r="F267" s="33"/>
      <c r="G267" s="33"/>
      <c r="H267" s="33"/>
      <c r="I267" s="480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</row>
    <row r="268" spans="1:41" ht="12.75" customHeight="1">
      <c r="A268" s="329"/>
      <c r="B268" s="330"/>
      <c r="C268" s="331"/>
      <c r="D268" s="33"/>
      <c r="E268" s="33"/>
      <c r="F268" s="33"/>
      <c r="G268" s="33"/>
      <c r="H268" s="33"/>
      <c r="I268" s="480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</row>
    <row r="269" spans="1:41" ht="12.75" customHeight="1">
      <c r="A269" s="329"/>
      <c r="B269" s="330"/>
      <c r="C269" s="331"/>
      <c r="D269" s="33"/>
      <c r="E269" s="33"/>
      <c r="F269" s="33"/>
      <c r="G269" s="33"/>
      <c r="H269" s="33"/>
      <c r="I269" s="480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</row>
    <row r="270" spans="1:41" ht="12.75" customHeight="1">
      <c r="A270" s="329"/>
      <c r="B270" s="330"/>
      <c r="C270" s="331"/>
      <c r="D270" s="33"/>
      <c r="E270" s="33"/>
      <c r="F270" s="33"/>
      <c r="G270" s="33"/>
      <c r="H270" s="33"/>
      <c r="I270" s="480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</row>
    <row r="271" spans="1:41" ht="12.75" customHeight="1">
      <c r="A271" s="329"/>
      <c r="B271" s="330"/>
      <c r="C271" s="331"/>
      <c r="D271" s="33"/>
      <c r="E271" s="33"/>
      <c r="F271" s="33"/>
      <c r="G271" s="33"/>
      <c r="H271" s="33"/>
      <c r="I271" s="480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</row>
    <row r="272" spans="1:41" ht="12.75" customHeight="1">
      <c r="A272" s="329"/>
      <c r="B272" s="330"/>
      <c r="C272" s="331"/>
      <c r="D272" s="33"/>
      <c r="E272" s="33"/>
      <c r="F272" s="33"/>
      <c r="G272" s="33"/>
      <c r="H272" s="33"/>
      <c r="I272" s="480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</row>
    <row r="273" spans="1:41" ht="12.75" customHeight="1">
      <c r="A273" s="329"/>
      <c r="B273" s="330"/>
      <c r="C273" s="331"/>
      <c r="D273" s="33"/>
      <c r="E273" s="33"/>
      <c r="F273" s="33"/>
      <c r="G273" s="33"/>
      <c r="H273" s="33"/>
      <c r="I273" s="480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</row>
    <row r="274" spans="1:41" ht="12.75" customHeight="1">
      <c r="A274" s="329"/>
      <c r="B274" s="330"/>
      <c r="C274" s="331"/>
      <c r="D274" s="33"/>
      <c r="E274" s="33"/>
      <c r="F274" s="33"/>
      <c r="G274" s="33"/>
      <c r="H274" s="33"/>
      <c r="I274" s="480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</row>
    <row r="275" spans="1:41" ht="12.75" customHeight="1">
      <c r="A275" s="329"/>
      <c r="B275" s="330"/>
      <c r="C275" s="331"/>
      <c r="D275" s="33"/>
      <c r="E275" s="33"/>
      <c r="F275" s="33"/>
      <c r="G275" s="33"/>
      <c r="H275" s="33"/>
      <c r="I275" s="480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</row>
    <row r="276" spans="1:41" ht="12.75" customHeight="1">
      <c r="A276" s="329"/>
      <c r="B276" s="330"/>
      <c r="C276" s="331"/>
      <c r="D276" s="33"/>
      <c r="E276" s="33"/>
      <c r="F276" s="33"/>
      <c r="G276" s="33"/>
      <c r="H276" s="33"/>
      <c r="I276" s="480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</row>
    <row r="277" spans="1:41" ht="12.75" customHeight="1">
      <c r="A277" s="329"/>
      <c r="B277" s="330"/>
      <c r="C277" s="331"/>
      <c r="D277" s="33"/>
      <c r="E277" s="33"/>
      <c r="F277" s="33"/>
      <c r="G277" s="33"/>
      <c r="H277" s="33"/>
      <c r="I277" s="480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</row>
    <row r="278" spans="1:41" ht="12.75" customHeight="1">
      <c r="A278" s="329"/>
      <c r="B278" s="330"/>
      <c r="C278" s="331"/>
      <c r="D278" s="33"/>
      <c r="E278" s="33"/>
      <c r="F278" s="33"/>
      <c r="G278" s="33"/>
      <c r="H278" s="33"/>
      <c r="I278" s="480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</row>
    <row r="279" spans="1:41" ht="12.75" customHeight="1">
      <c r="A279" s="329"/>
      <c r="B279" s="330"/>
      <c r="C279" s="331"/>
      <c r="D279" s="33"/>
      <c r="E279" s="33"/>
      <c r="F279" s="33"/>
      <c r="G279" s="33"/>
      <c r="H279" s="33"/>
      <c r="I279" s="480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</row>
    <row r="280" spans="1:41" ht="12.75" customHeight="1">
      <c r="A280" s="329"/>
      <c r="B280" s="330"/>
      <c r="C280" s="331"/>
      <c r="D280" s="33"/>
      <c r="E280" s="33"/>
      <c r="F280" s="33"/>
      <c r="G280" s="33"/>
      <c r="H280" s="33"/>
      <c r="I280" s="480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</row>
    <row r="281" spans="1:41" ht="12.75" customHeight="1">
      <c r="A281" s="329"/>
      <c r="B281" s="330"/>
      <c r="C281" s="331"/>
      <c r="D281" s="33"/>
      <c r="E281" s="33"/>
      <c r="F281" s="33"/>
      <c r="G281" s="33"/>
      <c r="H281" s="33"/>
      <c r="I281" s="480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</row>
    <row r="282" spans="1:41" ht="12.75" customHeight="1">
      <c r="A282" s="329"/>
      <c r="B282" s="330"/>
      <c r="C282" s="331"/>
      <c r="D282" s="33"/>
      <c r="E282" s="33"/>
      <c r="F282" s="33"/>
      <c r="G282" s="33"/>
      <c r="H282" s="33"/>
      <c r="I282" s="480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</row>
    <row r="283" spans="1:41" ht="12.75" customHeight="1">
      <c r="A283" s="329"/>
      <c r="B283" s="330"/>
      <c r="C283" s="331"/>
      <c r="D283" s="33"/>
      <c r="E283" s="33"/>
      <c r="F283" s="33"/>
      <c r="G283" s="33"/>
      <c r="H283" s="33"/>
      <c r="I283" s="480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</row>
    <row r="284" spans="1:41" ht="12.75" customHeight="1">
      <c r="A284" s="329"/>
      <c r="B284" s="330"/>
      <c r="C284" s="331"/>
      <c r="D284" s="33"/>
      <c r="E284" s="33"/>
      <c r="F284" s="33"/>
      <c r="G284" s="33"/>
      <c r="H284" s="33"/>
      <c r="I284" s="480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</row>
    <row r="285" spans="1:41" ht="12.75" customHeight="1">
      <c r="A285" s="329"/>
      <c r="B285" s="330"/>
      <c r="C285" s="331"/>
      <c r="D285" s="33"/>
      <c r="E285" s="33"/>
      <c r="F285" s="33"/>
      <c r="G285" s="33"/>
      <c r="H285" s="33"/>
      <c r="I285" s="480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</row>
    <row r="286" spans="1:41" ht="12.75" customHeight="1">
      <c r="A286" s="329"/>
      <c r="B286" s="330"/>
      <c r="C286" s="331"/>
      <c r="D286" s="33"/>
      <c r="E286" s="33"/>
      <c r="F286" s="33"/>
      <c r="G286" s="33"/>
      <c r="H286" s="33"/>
      <c r="I286" s="480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</row>
    <row r="287" spans="1:41" ht="12.75" customHeight="1">
      <c r="A287" s="329"/>
      <c r="B287" s="330"/>
      <c r="C287" s="331"/>
      <c r="D287" s="33"/>
      <c r="E287" s="33"/>
      <c r="F287" s="33"/>
      <c r="G287" s="33"/>
      <c r="H287" s="33"/>
      <c r="I287" s="480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</row>
    <row r="288" spans="1:41" ht="12.75" customHeight="1">
      <c r="A288" s="329"/>
      <c r="B288" s="330"/>
      <c r="C288" s="331"/>
      <c r="D288" s="33"/>
      <c r="E288" s="33"/>
      <c r="F288" s="33"/>
      <c r="G288" s="33"/>
      <c r="H288" s="33"/>
      <c r="I288" s="480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</row>
    <row r="289" spans="1:41" ht="12.75" customHeight="1">
      <c r="A289" s="329"/>
      <c r="B289" s="330"/>
      <c r="C289" s="331"/>
      <c r="D289" s="33"/>
      <c r="E289" s="33"/>
      <c r="F289" s="33"/>
      <c r="G289" s="33"/>
      <c r="H289" s="33"/>
      <c r="I289" s="480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</row>
    <row r="290" spans="1:41" ht="12.75" customHeight="1">
      <c r="A290" s="329"/>
      <c r="B290" s="330"/>
      <c r="C290" s="331"/>
      <c r="D290" s="33"/>
      <c r="E290" s="33"/>
      <c r="F290" s="33"/>
      <c r="G290" s="33"/>
      <c r="H290" s="33"/>
      <c r="I290" s="480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</row>
    <row r="291" spans="1:41" ht="12.75" customHeight="1">
      <c r="A291" s="329"/>
      <c r="B291" s="330"/>
      <c r="C291" s="331"/>
      <c r="D291" s="33"/>
      <c r="E291" s="33"/>
      <c r="F291" s="33"/>
      <c r="G291" s="33"/>
      <c r="H291" s="33"/>
      <c r="I291" s="480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</row>
    <row r="292" spans="1:41" ht="12.75" customHeight="1">
      <c r="A292" s="329"/>
      <c r="B292" s="330"/>
      <c r="C292" s="331"/>
      <c r="D292" s="33"/>
      <c r="E292" s="33"/>
      <c r="F292" s="33"/>
      <c r="G292" s="33"/>
      <c r="H292" s="33"/>
      <c r="I292" s="480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1:41" ht="12.75" customHeight="1">
      <c r="A293" s="329"/>
      <c r="B293" s="330"/>
      <c r="C293" s="331"/>
      <c r="D293" s="33"/>
      <c r="E293" s="33"/>
      <c r="F293" s="33"/>
      <c r="G293" s="33"/>
      <c r="H293" s="33"/>
      <c r="I293" s="480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  <row r="294" spans="1:41" ht="12.75" customHeight="1">
      <c r="A294" s="329"/>
      <c r="B294" s="330"/>
      <c r="C294" s="331"/>
      <c r="D294" s="33"/>
      <c r="E294" s="33"/>
      <c r="F294" s="33"/>
      <c r="G294" s="33"/>
      <c r="H294" s="33"/>
      <c r="I294" s="480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</row>
    <row r="295" spans="1:41" ht="12.75" customHeight="1">
      <c r="A295" s="329"/>
      <c r="B295" s="330"/>
      <c r="C295" s="331"/>
      <c r="D295" s="33"/>
      <c r="E295" s="33"/>
      <c r="F295" s="33"/>
      <c r="G295" s="33"/>
      <c r="H295" s="33"/>
      <c r="I295" s="480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</row>
    <row r="296" spans="1:41" ht="12.75" customHeight="1">
      <c r="A296" s="329"/>
      <c r="B296" s="330"/>
      <c r="C296" s="331"/>
      <c r="D296" s="33"/>
      <c r="E296" s="33"/>
      <c r="F296" s="33"/>
      <c r="G296" s="33"/>
      <c r="H296" s="33"/>
      <c r="I296" s="480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</row>
    <row r="297" spans="1:41" ht="12.75" customHeight="1">
      <c r="A297" s="329"/>
      <c r="B297" s="330"/>
      <c r="C297" s="331"/>
      <c r="D297" s="33"/>
      <c r="E297" s="33"/>
      <c r="F297" s="33"/>
      <c r="G297" s="33"/>
      <c r="H297" s="33"/>
      <c r="I297" s="480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</row>
    <row r="298" spans="1:41" ht="12.75" customHeight="1">
      <c r="A298" s="329"/>
      <c r="B298" s="330"/>
      <c r="C298" s="331"/>
      <c r="D298" s="33"/>
      <c r="E298" s="33"/>
      <c r="F298" s="33"/>
      <c r="G298" s="33"/>
      <c r="H298" s="33"/>
      <c r="I298" s="480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</row>
    <row r="299" spans="1:41" ht="12.75" customHeight="1">
      <c r="A299" s="329"/>
      <c r="B299" s="330"/>
      <c r="C299" s="331"/>
      <c r="D299" s="33"/>
      <c r="E299" s="33"/>
      <c r="F299" s="33"/>
      <c r="G299" s="33"/>
      <c r="H299" s="33"/>
      <c r="I299" s="480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</row>
    <row r="300" spans="1:41" ht="12.75" customHeight="1">
      <c r="A300" s="329"/>
      <c r="B300" s="330"/>
      <c r="C300" s="331"/>
      <c r="D300" s="33"/>
      <c r="E300" s="33"/>
      <c r="F300" s="33"/>
      <c r="G300" s="33"/>
      <c r="H300" s="33"/>
      <c r="I300" s="480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</row>
    <row r="301" spans="1:41" ht="12.75" customHeight="1">
      <c r="A301" s="329"/>
      <c r="B301" s="330"/>
      <c r="C301" s="331"/>
      <c r="D301" s="33"/>
      <c r="E301" s="33"/>
      <c r="F301" s="33"/>
      <c r="G301" s="33"/>
      <c r="H301" s="33"/>
      <c r="I301" s="480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</row>
    <row r="302" spans="1:41" ht="12.75" customHeight="1">
      <c r="A302" s="329"/>
      <c r="B302" s="330"/>
      <c r="C302" s="331"/>
      <c r="D302" s="33"/>
      <c r="E302" s="33"/>
      <c r="F302" s="33"/>
      <c r="G302" s="33"/>
      <c r="H302" s="33"/>
      <c r="I302" s="480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</row>
    <row r="303" spans="1:41" ht="12.75" customHeight="1">
      <c r="A303" s="329"/>
      <c r="B303" s="330"/>
      <c r="C303" s="331"/>
      <c r="D303" s="33"/>
      <c r="E303" s="33"/>
      <c r="F303" s="33"/>
      <c r="G303" s="33"/>
      <c r="H303" s="33"/>
      <c r="I303" s="480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</row>
    <row r="304" spans="1:41" ht="12.75" customHeight="1">
      <c r="A304" s="329"/>
      <c r="B304" s="330"/>
      <c r="C304" s="331"/>
      <c r="D304" s="33"/>
      <c r="E304" s="33"/>
      <c r="F304" s="33"/>
      <c r="G304" s="33"/>
      <c r="H304" s="33"/>
      <c r="I304" s="480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</row>
    <row r="305" spans="1:41" ht="12.75" customHeight="1">
      <c r="A305" s="329"/>
      <c r="B305" s="330"/>
      <c r="C305" s="331"/>
      <c r="D305" s="33"/>
      <c r="E305" s="33"/>
      <c r="F305" s="33"/>
      <c r="G305" s="33"/>
      <c r="H305" s="33"/>
      <c r="I305" s="480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</row>
    <row r="306" spans="1:41" ht="12.75" customHeight="1">
      <c r="A306" s="329"/>
      <c r="B306" s="330"/>
      <c r="C306" s="331"/>
      <c r="D306" s="33"/>
      <c r="E306" s="33"/>
      <c r="F306" s="33"/>
      <c r="G306" s="33"/>
      <c r="H306" s="33"/>
      <c r="I306" s="480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</row>
    <row r="307" spans="1:41" ht="12.75" customHeight="1">
      <c r="A307" s="329"/>
      <c r="B307" s="330"/>
      <c r="C307" s="331"/>
      <c r="D307" s="33"/>
      <c r="E307" s="33"/>
      <c r="F307" s="33"/>
      <c r="G307" s="33"/>
      <c r="H307" s="33"/>
      <c r="I307" s="480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</row>
    <row r="308" spans="1:41" ht="12.75" customHeight="1">
      <c r="A308" s="329"/>
      <c r="B308" s="330"/>
      <c r="C308" s="331"/>
      <c r="D308" s="33"/>
      <c r="E308" s="33"/>
      <c r="F308" s="33"/>
      <c r="G308" s="33"/>
      <c r="H308" s="33"/>
      <c r="I308" s="480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</row>
    <row r="309" spans="1:41" ht="12.75" customHeight="1">
      <c r="A309" s="329"/>
      <c r="B309" s="330"/>
      <c r="C309" s="331"/>
      <c r="D309" s="33"/>
      <c r="E309" s="33"/>
      <c r="F309" s="33"/>
      <c r="G309" s="33"/>
      <c r="H309" s="33"/>
      <c r="I309" s="480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</row>
    <row r="310" spans="1:41" ht="12.75" customHeight="1">
      <c r="A310" s="329"/>
      <c r="B310" s="330"/>
      <c r="C310" s="331"/>
      <c r="D310" s="33"/>
      <c r="E310" s="33"/>
      <c r="F310" s="33"/>
      <c r="G310" s="33"/>
      <c r="H310" s="33"/>
      <c r="I310" s="480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</row>
    <row r="311" spans="1:41" ht="12.75" customHeight="1">
      <c r="A311" s="329"/>
      <c r="B311" s="330"/>
      <c r="C311" s="331"/>
      <c r="D311" s="33"/>
      <c r="E311" s="33"/>
      <c r="F311" s="33"/>
      <c r="G311" s="33"/>
      <c r="H311" s="33"/>
      <c r="I311" s="480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</row>
    <row r="312" spans="1:41" ht="12.75" customHeight="1">
      <c r="A312" s="329"/>
      <c r="B312" s="330"/>
      <c r="C312" s="331"/>
      <c r="D312" s="33"/>
      <c r="E312" s="33"/>
      <c r="F312" s="33"/>
      <c r="G312" s="33"/>
      <c r="H312" s="33"/>
      <c r="I312" s="480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</row>
    <row r="313" spans="1:41" ht="12.75" customHeight="1">
      <c r="A313" s="329"/>
      <c r="B313" s="330"/>
      <c r="C313" s="331"/>
      <c r="D313" s="33"/>
      <c r="E313" s="33"/>
      <c r="F313" s="33"/>
      <c r="G313" s="33"/>
      <c r="H313" s="33"/>
      <c r="I313" s="480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</row>
    <row r="314" spans="1:41" ht="12.75" customHeight="1">
      <c r="A314" s="329"/>
      <c r="B314" s="330"/>
      <c r="C314" s="331"/>
      <c r="D314" s="33"/>
      <c r="E314" s="33"/>
      <c r="F314" s="33"/>
      <c r="G314" s="33"/>
      <c r="H314" s="33"/>
      <c r="I314" s="480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</row>
    <row r="315" spans="1:41" ht="12.75" customHeight="1">
      <c r="A315" s="329"/>
      <c r="B315" s="330"/>
      <c r="C315" s="331"/>
      <c r="D315" s="33"/>
      <c r="E315" s="33"/>
      <c r="F315" s="33"/>
      <c r="G315" s="33"/>
      <c r="H315" s="33"/>
      <c r="I315" s="480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</row>
    <row r="316" spans="1:41" ht="12.75" customHeight="1">
      <c r="A316" s="329"/>
      <c r="B316" s="330"/>
      <c r="C316" s="331"/>
      <c r="D316" s="33"/>
      <c r="E316" s="33"/>
      <c r="F316" s="33"/>
      <c r="G316" s="33"/>
      <c r="H316" s="33"/>
      <c r="I316" s="480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</row>
    <row r="317" spans="1:41" ht="12.75" customHeight="1">
      <c r="A317" s="329"/>
      <c r="B317" s="330"/>
      <c r="C317" s="331"/>
      <c r="D317" s="33"/>
      <c r="E317" s="33"/>
      <c r="F317" s="33"/>
      <c r="G317" s="33"/>
      <c r="H317" s="33"/>
      <c r="I317" s="480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</row>
    <row r="318" spans="1:41" ht="12.75" customHeight="1">
      <c r="A318" s="329"/>
      <c r="B318" s="330"/>
      <c r="C318" s="331"/>
      <c r="D318" s="33"/>
      <c r="E318" s="33"/>
      <c r="F318" s="33"/>
      <c r="G318" s="33"/>
      <c r="H318" s="33"/>
      <c r="I318" s="480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</row>
    <row r="319" spans="1:41" ht="12.75" customHeight="1">
      <c r="A319" s="329"/>
      <c r="B319" s="330"/>
      <c r="C319" s="331"/>
      <c r="D319" s="33"/>
      <c r="E319" s="33"/>
      <c r="F319" s="33"/>
      <c r="G319" s="33"/>
      <c r="H319" s="33"/>
      <c r="I319" s="480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</row>
    <row r="320" spans="1:41" ht="12.75" customHeight="1">
      <c r="A320" s="329"/>
      <c r="B320" s="330"/>
      <c r="C320" s="331"/>
      <c r="D320" s="33"/>
      <c r="E320" s="33"/>
      <c r="F320" s="33"/>
      <c r="G320" s="33"/>
      <c r="H320" s="33"/>
      <c r="I320" s="480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</row>
    <row r="321" spans="1:41" ht="12.75" customHeight="1">
      <c r="A321" s="329"/>
      <c r="B321" s="330"/>
      <c r="C321" s="331"/>
      <c r="D321" s="33"/>
      <c r="E321" s="33"/>
      <c r="F321" s="33"/>
      <c r="G321" s="33"/>
      <c r="H321" s="33"/>
      <c r="I321" s="480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</row>
    <row r="322" spans="1:41" ht="12.75" customHeight="1">
      <c r="A322" s="329"/>
      <c r="B322" s="330"/>
      <c r="C322" s="331"/>
      <c r="D322" s="33"/>
      <c r="E322" s="33"/>
      <c r="F322" s="33"/>
      <c r="G322" s="33"/>
      <c r="H322" s="33"/>
      <c r="I322" s="480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</row>
    <row r="323" spans="1:41" ht="12.75" customHeight="1">
      <c r="A323" s="329"/>
      <c r="B323" s="330"/>
      <c r="C323" s="331"/>
      <c r="D323" s="33"/>
      <c r="E323" s="33"/>
      <c r="F323" s="33"/>
      <c r="G323" s="33"/>
      <c r="H323" s="33"/>
      <c r="I323" s="480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</row>
    <row r="324" spans="1:41" ht="12.75" customHeight="1">
      <c r="A324" s="329"/>
      <c r="B324" s="330"/>
      <c r="C324" s="331"/>
      <c r="D324" s="33"/>
      <c r="E324" s="33"/>
      <c r="F324" s="33"/>
      <c r="G324" s="33"/>
      <c r="H324" s="33"/>
      <c r="I324" s="480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</row>
    <row r="325" spans="1:41" ht="12.75" customHeight="1">
      <c r="A325" s="329"/>
      <c r="B325" s="330"/>
      <c r="C325" s="331"/>
      <c r="D325" s="33"/>
      <c r="E325" s="33"/>
      <c r="F325" s="33"/>
      <c r="G325" s="33"/>
      <c r="H325" s="33"/>
      <c r="I325" s="480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</row>
    <row r="326" spans="1:41" ht="12.75" customHeight="1">
      <c r="A326" s="329"/>
      <c r="B326" s="330"/>
      <c r="C326" s="331"/>
      <c r="D326" s="33"/>
      <c r="E326" s="33"/>
      <c r="F326" s="33"/>
      <c r="G326" s="33"/>
      <c r="H326" s="33"/>
      <c r="I326" s="480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</row>
    <row r="327" spans="1:41" ht="12.75" customHeight="1">
      <c r="A327" s="329"/>
      <c r="B327" s="330"/>
      <c r="C327" s="331"/>
      <c r="D327" s="33"/>
      <c r="E327" s="33"/>
      <c r="F327" s="33"/>
      <c r="G327" s="33"/>
      <c r="H327" s="33"/>
      <c r="I327" s="480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</row>
    <row r="328" spans="1:41" ht="12.75" customHeight="1">
      <c r="A328" s="329"/>
      <c r="B328" s="330"/>
      <c r="C328" s="331"/>
      <c r="D328" s="33"/>
      <c r="E328" s="33"/>
      <c r="F328" s="33"/>
      <c r="G328" s="33"/>
      <c r="H328" s="33"/>
      <c r="I328" s="480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</row>
    <row r="329" spans="1:41" ht="12.75" customHeight="1">
      <c r="A329" s="329"/>
      <c r="B329" s="330"/>
      <c r="C329" s="331"/>
      <c r="D329" s="33"/>
      <c r="E329" s="33"/>
      <c r="F329" s="33"/>
      <c r="G329" s="33"/>
      <c r="H329" s="33"/>
      <c r="I329" s="480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</row>
    <row r="330" spans="1:41" ht="12.75" customHeight="1">
      <c r="A330" s="329"/>
      <c r="B330" s="330"/>
      <c r="C330" s="331"/>
      <c r="D330" s="33"/>
      <c r="E330" s="33"/>
      <c r="F330" s="33"/>
      <c r="G330" s="33"/>
      <c r="H330" s="33"/>
      <c r="I330" s="480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</row>
    <row r="331" spans="1:41" ht="12.75" customHeight="1">
      <c r="A331" s="329"/>
      <c r="B331" s="330"/>
      <c r="C331" s="331"/>
      <c r="D331" s="33"/>
      <c r="E331" s="33"/>
      <c r="F331" s="33"/>
      <c r="G331" s="33"/>
      <c r="H331" s="33"/>
      <c r="I331" s="480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</row>
    <row r="332" spans="1:41" ht="12.75" customHeight="1">
      <c r="A332" s="329"/>
      <c r="B332" s="330"/>
      <c r="C332" s="331"/>
      <c r="D332" s="33"/>
      <c r="E332" s="33"/>
      <c r="F332" s="33"/>
      <c r="G332" s="33"/>
      <c r="H332" s="33"/>
      <c r="I332" s="480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</row>
    <row r="333" spans="1:41" ht="12.75" customHeight="1">
      <c r="A333" s="329"/>
      <c r="B333" s="330"/>
      <c r="C333" s="331"/>
      <c r="D333" s="33"/>
      <c r="E333" s="33"/>
      <c r="F333" s="33"/>
      <c r="G333" s="33"/>
      <c r="H333" s="33"/>
      <c r="I333" s="480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</row>
    <row r="334" spans="1:41" ht="12.75" customHeight="1">
      <c r="A334" s="329"/>
      <c r="B334" s="330"/>
      <c r="C334" s="331"/>
      <c r="D334" s="33"/>
      <c r="E334" s="33"/>
      <c r="F334" s="33"/>
      <c r="G334" s="33"/>
      <c r="H334" s="33"/>
      <c r="I334" s="480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</row>
    <row r="335" spans="1:41" ht="12.75" customHeight="1">
      <c r="A335" s="329"/>
      <c r="B335" s="330"/>
      <c r="C335" s="331"/>
      <c r="D335" s="33"/>
      <c r="E335" s="33"/>
      <c r="F335" s="33"/>
      <c r="G335" s="33"/>
      <c r="H335" s="33"/>
      <c r="I335" s="480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</row>
    <row r="336" spans="1:41" ht="12.75" customHeight="1">
      <c r="A336" s="329"/>
      <c r="B336" s="330"/>
      <c r="C336" s="331"/>
      <c r="D336" s="33"/>
      <c r="E336" s="33"/>
      <c r="F336" s="33"/>
      <c r="G336" s="33"/>
      <c r="H336" s="33"/>
      <c r="I336" s="480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</row>
    <row r="337" spans="1:41" ht="12.75" customHeight="1">
      <c r="A337" s="329"/>
      <c r="B337" s="330"/>
      <c r="C337" s="331"/>
      <c r="D337" s="33"/>
      <c r="E337" s="33"/>
      <c r="F337" s="33"/>
      <c r="G337" s="33"/>
      <c r="H337" s="33"/>
      <c r="I337" s="480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</row>
    <row r="338" spans="1:41" ht="12.75" customHeight="1">
      <c r="A338" s="329"/>
      <c r="B338" s="330"/>
      <c r="C338" s="331"/>
      <c r="D338" s="33"/>
      <c r="E338" s="33"/>
      <c r="F338" s="33"/>
      <c r="G338" s="33"/>
      <c r="H338" s="33"/>
      <c r="I338" s="480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</row>
    <row r="339" spans="1:41" ht="12.75" customHeight="1">
      <c r="A339" s="329"/>
      <c r="B339" s="330"/>
      <c r="C339" s="331"/>
      <c r="D339" s="33"/>
      <c r="E339" s="33"/>
      <c r="F339" s="33"/>
      <c r="G339" s="33"/>
      <c r="H339" s="33"/>
      <c r="I339" s="480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</row>
    <row r="340" spans="1:41" ht="12.75" customHeight="1">
      <c r="A340" s="329"/>
      <c r="B340" s="330"/>
      <c r="C340" s="331"/>
      <c r="D340" s="33"/>
      <c r="E340" s="33"/>
      <c r="F340" s="33"/>
      <c r="G340" s="33"/>
      <c r="H340" s="33"/>
      <c r="I340" s="480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</row>
    <row r="341" spans="1:41" ht="12.75" customHeight="1">
      <c r="A341" s="329"/>
      <c r="B341" s="330"/>
      <c r="C341" s="331"/>
      <c r="D341" s="33"/>
      <c r="E341" s="33"/>
      <c r="F341" s="33"/>
      <c r="G341" s="33"/>
      <c r="H341" s="33"/>
      <c r="I341" s="480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</row>
    <row r="342" spans="1:41" ht="12.75" customHeight="1">
      <c r="A342" s="329"/>
      <c r="B342" s="330"/>
      <c r="C342" s="331"/>
      <c r="D342" s="33"/>
      <c r="E342" s="33"/>
      <c r="F342" s="33"/>
      <c r="G342" s="33"/>
      <c r="H342" s="33"/>
      <c r="I342" s="480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</row>
    <row r="343" spans="1:41" ht="12.75" customHeight="1">
      <c r="A343" s="329"/>
      <c r="B343" s="330"/>
      <c r="C343" s="331"/>
      <c r="D343" s="33"/>
      <c r="E343" s="33"/>
      <c r="F343" s="33"/>
      <c r="G343" s="33"/>
      <c r="H343" s="33"/>
      <c r="I343" s="480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</row>
    <row r="344" spans="1:41" ht="12.75" customHeight="1">
      <c r="A344" s="329"/>
      <c r="B344" s="330"/>
      <c r="C344" s="331"/>
      <c r="D344" s="33"/>
      <c r="E344" s="33"/>
      <c r="F344" s="33"/>
      <c r="G344" s="33"/>
      <c r="H344" s="33"/>
      <c r="I344" s="480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</row>
    <row r="345" spans="1:41" ht="12.75" customHeight="1">
      <c r="A345" s="329"/>
      <c r="B345" s="330"/>
      <c r="C345" s="331"/>
      <c r="D345" s="33"/>
      <c r="E345" s="33"/>
      <c r="F345" s="33"/>
      <c r="G345" s="33"/>
      <c r="H345" s="33"/>
      <c r="I345" s="480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</row>
    <row r="346" spans="1:41" ht="12.75" customHeight="1">
      <c r="A346" s="329"/>
      <c r="B346" s="330"/>
      <c r="C346" s="331"/>
      <c r="D346" s="33"/>
      <c r="E346" s="33"/>
      <c r="F346" s="33"/>
      <c r="G346" s="33"/>
      <c r="H346" s="33"/>
      <c r="I346" s="480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</row>
    <row r="347" spans="1:41" ht="12.75" customHeight="1">
      <c r="A347" s="329"/>
      <c r="B347" s="330"/>
      <c r="C347" s="331"/>
      <c r="D347" s="33"/>
      <c r="E347" s="33"/>
      <c r="F347" s="33"/>
      <c r="G347" s="33"/>
      <c r="H347" s="33"/>
      <c r="I347" s="480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</row>
    <row r="348" spans="1:41" ht="12.75" customHeight="1">
      <c r="A348" s="329"/>
      <c r="B348" s="330"/>
      <c r="C348" s="331"/>
      <c r="D348" s="33"/>
      <c r="E348" s="33"/>
      <c r="F348" s="33"/>
      <c r="G348" s="33"/>
      <c r="H348" s="33"/>
      <c r="I348" s="480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</row>
    <row r="349" spans="1:41" ht="12.75" customHeight="1">
      <c r="A349" s="329"/>
      <c r="B349" s="330"/>
      <c r="C349" s="331"/>
      <c r="D349" s="33"/>
      <c r="E349" s="33"/>
      <c r="F349" s="33"/>
      <c r="G349" s="33"/>
      <c r="H349" s="33"/>
      <c r="I349" s="480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</row>
    <row r="350" spans="1:41" ht="12.75" customHeight="1">
      <c r="A350" s="329"/>
      <c r="B350" s="330"/>
      <c r="C350" s="331"/>
      <c r="D350" s="33"/>
      <c r="E350" s="33"/>
      <c r="F350" s="33"/>
      <c r="G350" s="33"/>
      <c r="H350" s="33"/>
      <c r="I350" s="480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</row>
    <row r="351" spans="1:41" ht="12.75" customHeight="1">
      <c r="A351" s="329"/>
      <c r="B351" s="330"/>
      <c r="C351" s="331"/>
      <c r="D351" s="33"/>
      <c r="E351" s="33"/>
      <c r="F351" s="33"/>
      <c r="G351" s="33"/>
      <c r="H351" s="33"/>
      <c r="I351" s="480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</row>
    <row r="352" spans="1:41" ht="12.75" customHeight="1">
      <c r="A352" s="329"/>
      <c r="B352" s="330"/>
      <c r="C352" s="331"/>
      <c r="D352" s="33"/>
      <c r="E352" s="33"/>
      <c r="F352" s="33"/>
      <c r="G352" s="33"/>
      <c r="H352" s="33"/>
      <c r="I352" s="480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</row>
    <row r="353" spans="1:41" ht="12.75" customHeight="1">
      <c r="A353" s="329"/>
      <c r="B353" s="330"/>
      <c r="C353" s="331"/>
      <c r="D353" s="33"/>
      <c r="E353" s="33"/>
      <c r="F353" s="33"/>
      <c r="G353" s="33"/>
      <c r="H353" s="33"/>
      <c r="I353" s="480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</row>
    <row r="354" spans="1:41" ht="12.75" customHeight="1">
      <c r="A354" s="329"/>
      <c r="B354" s="330"/>
      <c r="C354" s="331"/>
      <c r="D354" s="33"/>
      <c r="E354" s="33"/>
      <c r="F354" s="33"/>
      <c r="G354" s="33"/>
      <c r="H354" s="33"/>
      <c r="I354" s="480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</row>
    <row r="355" spans="1:41" ht="12.75" customHeight="1">
      <c r="A355" s="329"/>
      <c r="B355" s="330"/>
      <c r="C355" s="331"/>
      <c r="D355" s="33"/>
      <c r="E355" s="33"/>
      <c r="F355" s="33"/>
      <c r="G355" s="33"/>
      <c r="H355" s="33"/>
      <c r="I355" s="480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</row>
    <row r="356" spans="1:41" ht="12.75" customHeight="1">
      <c r="A356" s="329"/>
      <c r="B356" s="330"/>
      <c r="C356" s="331"/>
      <c r="D356" s="33"/>
      <c r="E356" s="33"/>
      <c r="F356" s="33"/>
      <c r="G356" s="33"/>
      <c r="H356" s="33"/>
      <c r="I356" s="480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</row>
    <row r="357" spans="1:41" ht="12.75" customHeight="1">
      <c r="A357" s="329"/>
      <c r="B357" s="330"/>
      <c r="C357" s="331"/>
      <c r="D357" s="33"/>
      <c r="E357" s="33"/>
      <c r="F357" s="33"/>
      <c r="G357" s="33"/>
      <c r="H357" s="33"/>
      <c r="I357" s="480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</row>
    <row r="358" spans="1:41" ht="12.75" customHeight="1">
      <c r="A358" s="329"/>
      <c r="B358" s="330"/>
      <c r="C358" s="331"/>
      <c r="D358" s="33"/>
      <c r="E358" s="33"/>
      <c r="F358" s="33"/>
      <c r="G358" s="33"/>
      <c r="H358" s="33"/>
      <c r="I358" s="480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</row>
    <row r="359" spans="1:41" ht="12.75" customHeight="1">
      <c r="A359" s="329"/>
      <c r="B359" s="330"/>
      <c r="C359" s="331"/>
      <c r="D359" s="33"/>
      <c r="E359" s="33"/>
      <c r="F359" s="33"/>
      <c r="G359" s="33"/>
      <c r="H359" s="33"/>
      <c r="I359" s="480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</row>
    <row r="360" spans="1:41" ht="12.75" customHeight="1">
      <c r="A360" s="329"/>
      <c r="B360" s="330"/>
      <c r="C360" s="331"/>
      <c r="D360" s="33"/>
      <c r="E360" s="33"/>
      <c r="F360" s="33"/>
      <c r="G360" s="33"/>
      <c r="H360" s="33"/>
      <c r="I360" s="480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</row>
    <row r="361" spans="1:41" ht="12.75" customHeight="1">
      <c r="A361" s="329"/>
      <c r="B361" s="330"/>
      <c r="C361" s="331"/>
      <c r="D361" s="33"/>
      <c r="E361" s="33"/>
      <c r="F361" s="33"/>
      <c r="G361" s="33"/>
      <c r="H361" s="33"/>
      <c r="I361" s="480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</row>
    <row r="362" spans="1:41" ht="12.75" customHeight="1">
      <c r="A362" s="329"/>
      <c r="B362" s="330"/>
      <c r="C362" s="331"/>
      <c r="D362" s="33"/>
      <c r="E362" s="33"/>
      <c r="F362" s="33"/>
      <c r="G362" s="33"/>
      <c r="H362" s="33"/>
      <c r="I362" s="480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</row>
    <row r="363" spans="1:41" ht="12.75" customHeight="1">
      <c r="A363" s="329"/>
      <c r="B363" s="330"/>
      <c r="C363" s="331"/>
      <c r="D363" s="33"/>
      <c r="E363" s="33"/>
      <c r="F363" s="33"/>
      <c r="G363" s="33"/>
      <c r="H363" s="33"/>
      <c r="I363" s="480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</row>
    <row r="364" spans="1:41" ht="12.75" customHeight="1">
      <c r="A364" s="329"/>
      <c r="B364" s="330"/>
      <c r="C364" s="331"/>
      <c r="D364" s="33"/>
      <c r="E364" s="33"/>
      <c r="F364" s="33"/>
      <c r="G364" s="33"/>
      <c r="H364" s="33"/>
      <c r="I364" s="480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</row>
    <row r="365" spans="1:41" ht="12.75" customHeight="1">
      <c r="A365" s="329"/>
      <c r="B365" s="330"/>
      <c r="C365" s="331"/>
      <c r="D365" s="33"/>
      <c r="E365" s="33"/>
      <c r="F365" s="33"/>
      <c r="G365" s="33"/>
      <c r="H365" s="33"/>
      <c r="I365" s="480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</row>
    <row r="366" spans="1:41" ht="12.75" customHeight="1">
      <c r="A366" s="329"/>
      <c r="B366" s="330"/>
      <c r="C366" s="331"/>
      <c r="D366" s="33"/>
      <c r="E366" s="33"/>
      <c r="F366" s="33"/>
      <c r="G366" s="33"/>
      <c r="H366" s="33"/>
      <c r="I366" s="480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</row>
    <row r="367" spans="1:41" ht="12.75" customHeight="1">
      <c r="A367" s="329"/>
      <c r="B367" s="330"/>
      <c r="C367" s="331"/>
      <c r="D367" s="33"/>
      <c r="E367" s="33"/>
      <c r="F367" s="33"/>
      <c r="G367" s="33"/>
      <c r="H367" s="33"/>
      <c r="I367" s="480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</row>
    <row r="368" spans="1:41" ht="12.75" customHeight="1">
      <c r="A368" s="329"/>
      <c r="B368" s="330"/>
      <c r="C368" s="331"/>
      <c r="D368" s="33"/>
      <c r="E368" s="33"/>
      <c r="F368" s="33"/>
      <c r="G368" s="33"/>
      <c r="H368" s="33"/>
      <c r="I368" s="480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</row>
    <row r="369" spans="1:41" ht="12.75" customHeight="1">
      <c r="A369" s="329"/>
      <c r="B369" s="330"/>
      <c r="C369" s="331"/>
      <c r="D369" s="33"/>
      <c r="E369" s="33"/>
      <c r="F369" s="33"/>
      <c r="G369" s="33"/>
      <c r="H369" s="33"/>
      <c r="I369" s="480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</row>
    <row r="370" spans="1:41" ht="12.75" customHeight="1">
      <c r="A370" s="329"/>
      <c r="B370" s="330"/>
      <c r="C370" s="331"/>
      <c r="D370" s="33"/>
      <c r="E370" s="33"/>
      <c r="F370" s="33"/>
      <c r="G370" s="33"/>
      <c r="H370" s="33"/>
      <c r="I370" s="480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</row>
    <row r="371" spans="1:41" ht="12.75" customHeight="1">
      <c r="A371" s="329"/>
      <c r="B371" s="330"/>
      <c r="C371" s="331"/>
      <c r="D371" s="33"/>
      <c r="E371" s="33"/>
      <c r="F371" s="33"/>
      <c r="G371" s="33"/>
      <c r="H371" s="33"/>
      <c r="I371" s="480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</row>
    <row r="372" spans="1:41" ht="12.75" customHeight="1">
      <c r="A372" s="329"/>
      <c r="B372" s="330"/>
      <c r="C372" s="331"/>
      <c r="D372" s="33"/>
      <c r="E372" s="33"/>
      <c r="F372" s="33"/>
      <c r="G372" s="33"/>
      <c r="H372" s="33"/>
      <c r="I372" s="480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</row>
    <row r="373" spans="1:41" ht="12.75" customHeight="1">
      <c r="A373" s="329"/>
      <c r="B373" s="330"/>
      <c r="C373" s="331"/>
      <c r="D373" s="33"/>
      <c r="E373" s="33"/>
      <c r="F373" s="33"/>
      <c r="G373" s="33"/>
      <c r="H373" s="33"/>
      <c r="I373" s="480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</row>
    <row r="374" spans="1:41" ht="12.75" customHeight="1">
      <c r="A374" s="329"/>
      <c r="B374" s="330"/>
      <c r="C374" s="331"/>
      <c r="D374" s="33"/>
      <c r="E374" s="33"/>
      <c r="F374" s="33"/>
      <c r="G374" s="33"/>
      <c r="H374" s="33"/>
      <c r="I374" s="480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</row>
    <row r="375" spans="1:41" ht="12.75" customHeight="1">
      <c r="A375" s="329"/>
      <c r="B375" s="330"/>
      <c r="C375" s="331"/>
      <c r="D375" s="33"/>
      <c r="E375" s="33"/>
      <c r="F375" s="33"/>
      <c r="G375" s="33"/>
      <c r="H375" s="33"/>
      <c r="I375" s="480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</row>
    <row r="376" spans="1:41" ht="12.75" customHeight="1">
      <c r="A376" s="329"/>
      <c r="B376" s="330"/>
      <c r="C376" s="331"/>
      <c r="D376" s="33"/>
      <c r="E376" s="33"/>
      <c r="F376" s="33"/>
      <c r="G376" s="33"/>
      <c r="H376" s="33"/>
      <c r="I376" s="480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2.75" customHeight="1">
      <c r="A377" s="329"/>
      <c r="B377" s="330"/>
      <c r="C377" s="331"/>
      <c r="D377" s="33"/>
      <c r="E377" s="33"/>
      <c r="F377" s="33"/>
      <c r="G377" s="33"/>
      <c r="H377" s="33"/>
      <c r="I377" s="480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</row>
    <row r="378" spans="1:41" ht="12.75" customHeight="1">
      <c r="A378" s="329"/>
      <c r="B378" s="330"/>
      <c r="C378" s="331"/>
      <c r="D378" s="33"/>
      <c r="E378" s="33"/>
      <c r="F378" s="33"/>
      <c r="G378" s="33"/>
      <c r="H378" s="33"/>
      <c r="I378" s="480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</row>
    <row r="379" spans="1:41" ht="12.75" customHeight="1">
      <c r="A379" s="329"/>
      <c r="B379" s="330"/>
      <c r="C379" s="331"/>
      <c r="D379" s="33"/>
      <c r="E379" s="33"/>
      <c r="F379" s="33"/>
      <c r="G379" s="33"/>
      <c r="H379" s="33"/>
      <c r="I379" s="480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</row>
    <row r="380" spans="1:41" ht="12.75" customHeight="1">
      <c r="A380" s="329"/>
      <c r="B380" s="330"/>
      <c r="C380" s="331"/>
      <c r="D380" s="33"/>
      <c r="E380" s="33"/>
      <c r="F380" s="33"/>
      <c r="G380" s="33"/>
      <c r="H380" s="33"/>
      <c r="I380" s="480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</row>
    <row r="381" spans="1:41" ht="12.75" customHeight="1">
      <c r="A381" s="329"/>
      <c r="B381" s="330"/>
      <c r="C381" s="331"/>
      <c r="D381" s="33"/>
      <c r="E381" s="33"/>
      <c r="F381" s="33"/>
      <c r="G381" s="33"/>
      <c r="H381" s="33"/>
      <c r="I381" s="480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</row>
    <row r="382" spans="1:41" ht="12.75" customHeight="1">
      <c r="A382" s="329"/>
      <c r="B382" s="330"/>
      <c r="C382" s="331"/>
      <c r="D382" s="33"/>
      <c r="E382" s="33"/>
      <c r="F382" s="33"/>
      <c r="G382" s="33"/>
      <c r="H382" s="33"/>
      <c r="I382" s="480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</row>
    <row r="383" spans="1:41" ht="12.75" customHeight="1">
      <c r="A383" s="329"/>
      <c r="B383" s="330"/>
      <c r="C383" s="331"/>
      <c r="D383" s="33"/>
      <c r="E383" s="33"/>
      <c r="F383" s="33"/>
      <c r="G383" s="33"/>
      <c r="H383" s="33"/>
      <c r="I383" s="480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</row>
    <row r="384" spans="1:41" ht="12.75" customHeight="1">
      <c r="A384" s="329"/>
      <c r="B384" s="330"/>
      <c r="C384" s="331"/>
      <c r="D384" s="33"/>
      <c r="E384" s="33"/>
      <c r="F384" s="33"/>
      <c r="G384" s="33"/>
      <c r="H384" s="33"/>
      <c r="I384" s="480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</row>
    <row r="385" spans="1:41" ht="12.75" customHeight="1">
      <c r="A385" s="329"/>
      <c r="B385" s="330"/>
      <c r="C385" s="331"/>
      <c r="D385" s="33"/>
      <c r="E385" s="33"/>
      <c r="F385" s="33"/>
      <c r="G385" s="33"/>
      <c r="H385" s="33"/>
      <c r="I385" s="480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</row>
    <row r="386" spans="1:41" ht="12.75" customHeight="1">
      <c r="A386" s="329"/>
      <c r="B386" s="330"/>
      <c r="C386" s="331"/>
      <c r="D386" s="33"/>
      <c r="E386" s="33"/>
      <c r="F386" s="33"/>
      <c r="G386" s="33"/>
      <c r="H386" s="33"/>
      <c r="I386" s="480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</row>
    <row r="387" spans="1:41" ht="12.75" customHeight="1">
      <c r="A387" s="329"/>
      <c r="B387" s="330"/>
      <c r="C387" s="331"/>
      <c r="D387" s="33"/>
      <c r="E387" s="33"/>
      <c r="F387" s="33"/>
      <c r="G387" s="33"/>
      <c r="H387" s="33"/>
      <c r="I387" s="480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</row>
    <row r="388" spans="1:41" ht="12.75" customHeight="1">
      <c r="A388" s="329"/>
      <c r="B388" s="330"/>
      <c r="C388" s="331"/>
      <c r="D388" s="33"/>
      <c r="E388" s="33"/>
      <c r="F388" s="33"/>
      <c r="G388" s="33"/>
      <c r="H388" s="33"/>
      <c r="I388" s="480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</row>
    <row r="389" spans="1:41" ht="12.75" customHeight="1">
      <c r="A389" s="329"/>
      <c r="B389" s="330"/>
      <c r="C389" s="331"/>
      <c r="D389" s="33"/>
      <c r="E389" s="33"/>
      <c r="F389" s="33"/>
      <c r="G389" s="33"/>
      <c r="H389" s="33"/>
      <c r="I389" s="480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</row>
    <row r="390" spans="1:41" ht="12.75" customHeight="1">
      <c r="A390" s="329"/>
      <c r="B390" s="330"/>
      <c r="C390" s="331"/>
      <c r="D390" s="33"/>
      <c r="E390" s="33"/>
      <c r="F390" s="33"/>
      <c r="G390" s="33"/>
      <c r="H390" s="33"/>
      <c r="I390" s="480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</row>
    <row r="391" spans="1:41" ht="12.75" customHeight="1">
      <c r="A391" s="329"/>
      <c r="B391" s="330"/>
      <c r="C391" s="331"/>
      <c r="D391" s="33"/>
      <c r="E391" s="33"/>
      <c r="F391" s="33"/>
      <c r="G391" s="33"/>
      <c r="H391" s="33"/>
      <c r="I391" s="480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</row>
    <row r="392" spans="1:41" ht="12.75" customHeight="1">
      <c r="A392" s="329"/>
      <c r="B392" s="330"/>
      <c r="C392" s="331"/>
      <c r="D392" s="33"/>
      <c r="E392" s="33"/>
      <c r="F392" s="33"/>
      <c r="G392" s="33"/>
      <c r="H392" s="33"/>
      <c r="I392" s="480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</row>
    <row r="393" spans="1:41" ht="12.75" customHeight="1">
      <c r="A393" s="329"/>
      <c r="B393" s="330"/>
      <c r="C393" s="331"/>
      <c r="D393" s="33"/>
      <c r="E393" s="33"/>
      <c r="F393" s="33"/>
      <c r="G393" s="33"/>
      <c r="H393" s="33"/>
      <c r="I393" s="480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</row>
    <row r="394" spans="1:41" ht="12.75" customHeight="1">
      <c r="A394" s="329"/>
      <c r="B394" s="330"/>
      <c r="C394" s="331"/>
      <c r="D394" s="33"/>
      <c r="E394" s="33"/>
      <c r="F394" s="33"/>
      <c r="G394" s="33"/>
      <c r="H394" s="33"/>
      <c r="I394" s="480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</row>
    <row r="395" spans="1:41" ht="12.75" customHeight="1">
      <c r="A395" s="329"/>
      <c r="B395" s="330"/>
      <c r="C395" s="331"/>
      <c r="D395" s="33"/>
      <c r="E395" s="33"/>
      <c r="F395" s="33"/>
      <c r="G395" s="33"/>
      <c r="H395" s="33"/>
      <c r="I395" s="480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</row>
    <row r="396" spans="1:41" ht="12.75" customHeight="1">
      <c r="A396" s="329"/>
      <c r="B396" s="330"/>
      <c r="C396" s="331"/>
      <c r="D396" s="33"/>
      <c r="E396" s="33"/>
      <c r="F396" s="33"/>
      <c r="G396" s="33"/>
      <c r="H396" s="33"/>
      <c r="I396" s="480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</row>
    <row r="397" spans="1:41" ht="12.75" customHeight="1">
      <c r="A397" s="329"/>
      <c r="B397" s="330"/>
      <c r="C397" s="331"/>
      <c r="D397" s="33"/>
      <c r="E397" s="33"/>
      <c r="F397" s="33"/>
      <c r="G397" s="33"/>
      <c r="H397" s="33"/>
      <c r="I397" s="480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</row>
    <row r="398" spans="1:41" ht="12.75" customHeight="1">
      <c r="A398" s="329"/>
      <c r="B398" s="330"/>
      <c r="C398" s="331"/>
      <c r="D398" s="33"/>
      <c r="E398" s="33"/>
      <c r="F398" s="33"/>
      <c r="G398" s="33"/>
      <c r="H398" s="33"/>
      <c r="I398" s="480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</row>
    <row r="399" spans="1:41" ht="12.75" customHeight="1">
      <c r="A399" s="329"/>
      <c r="B399" s="330"/>
      <c r="C399" s="331"/>
      <c r="D399" s="33"/>
      <c r="E399" s="33"/>
      <c r="F399" s="33"/>
      <c r="G399" s="33"/>
      <c r="H399" s="33"/>
      <c r="I399" s="480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</row>
    <row r="400" spans="1:41" ht="12.75" customHeight="1">
      <c r="A400" s="329"/>
      <c r="B400" s="330"/>
      <c r="C400" s="331"/>
      <c r="D400" s="33"/>
      <c r="E400" s="33"/>
      <c r="F400" s="33"/>
      <c r="G400" s="33"/>
      <c r="H400" s="33"/>
      <c r="I400" s="480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</row>
    <row r="401" spans="1:41" ht="12.75" customHeight="1">
      <c r="A401" s="329"/>
      <c r="B401" s="330"/>
      <c r="C401" s="331"/>
      <c r="D401" s="33"/>
      <c r="E401" s="33"/>
      <c r="F401" s="33"/>
      <c r="G401" s="33"/>
      <c r="H401" s="33"/>
      <c r="I401" s="480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</row>
    <row r="402" spans="1:41" ht="12.75" customHeight="1">
      <c r="A402" s="329"/>
      <c r="B402" s="330"/>
      <c r="C402" s="331"/>
      <c r="D402" s="33"/>
      <c r="E402" s="33"/>
      <c r="F402" s="33"/>
      <c r="G402" s="33"/>
      <c r="H402" s="33"/>
      <c r="I402" s="480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</row>
    <row r="403" spans="1:41" ht="12.75" customHeight="1">
      <c r="A403" s="329"/>
      <c r="B403" s="330"/>
      <c r="C403" s="331"/>
      <c r="D403" s="33"/>
      <c r="E403" s="33"/>
      <c r="F403" s="33"/>
      <c r="G403" s="33"/>
      <c r="H403" s="33"/>
      <c r="I403" s="480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</row>
    <row r="404" spans="1:41" ht="12.75" customHeight="1">
      <c r="A404" s="329"/>
      <c r="B404" s="330"/>
      <c r="C404" s="331"/>
      <c r="D404" s="33"/>
      <c r="E404" s="33"/>
      <c r="F404" s="33"/>
      <c r="G404" s="33"/>
      <c r="H404" s="33"/>
      <c r="I404" s="480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</row>
    <row r="405" spans="1:41" ht="12.75" customHeight="1">
      <c r="A405" s="329"/>
      <c r="B405" s="330"/>
      <c r="C405" s="331"/>
      <c r="D405" s="33"/>
      <c r="E405" s="33"/>
      <c r="F405" s="33"/>
      <c r="G405" s="33"/>
      <c r="H405" s="33"/>
      <c r="I405" s="480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</row>
    <row r="406" spans="1:41" ht="12.75" customHeight="1">
      <c r="A406" s="329"/>
      <c r="B406" s="330"/>
      <c r="C406" s="331"/>
      <c r="D406" s="33"/>
      <c r="E406" s="33"/>
      <c r="F406" s="33"/>
      <c r="G406" s="33"/>
      <c r="H406" s="33"/>
      <c r="I406" s="480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</row>
    <row r="407" spans="1:41" ht="12.75" customHeight="1">
      <c r="A407" s="329"/>
      <c r="B407" s="330"/>
      <c r="C407" s="331"/>
      <c r="D407" s="33"/>
      <c r="E407" s="33"/>
      <c r="F407" s="33"/>
      <c r="G407" s="33"/>
      <c r="H407" s="33"/>
      <c r="I407" s="480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</row>
    <row r="408" spans="1:41" ht="12.75" customHeight="1">
      <c r="A408" s="329"/>
      <c r="B408" s="330"/>
      <c r="C408" s="331"/>
      <c r="D408" s="33"/>
      <c r="E408" s="33"/>
      <c r="F408" s="33"/>
      <c r="G408" s="33"/>
      <c r="H408" s="33"/>
      <c r="I408" s="480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</row>
    <row r="409" spans="1:41" ht="12.75" customHeight="1">
      <c r="A409" s="329"/>
      <c r="B409" s="330"/>
      <c r="C409" s="331"/>
      <c r="D409" s="33"/>
      <c r="E409" s="33"/>
      <c r="F409" s="33"/>
      <c r="G409" s="33"/>
      <c r="H409" s="33"/>
      <c r="I409" s="480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</row>
    <row r="410" spans="1:41" ht="12.75" customHeight="1">
      <c r="A410" s="329"/>
      <c r="B410" s="330"/>
      <c r="C410" s="331"/>
      <c r="D410" s="33"/>
      <c r="E410" s="33"/>
      <c r="F410" s="33"/>
      <c r="G410" s="33"/>
      <c r="H410" s="33"/>
      <c r="I410" s="480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</row>
    <row r="411" spans="1:41" ht="12.75" customHeight="1">
      <c r="A411" s="329"/>
      <c r="B411" s="330"/>
      <c r="C411" s="331"/>
      <c r="D411" s="33"/>
      <c r="E411" s="33"/>
      <c r="F411" s="33"/>
      <c r="G411" s="33"/>
      <c r="H411" s="33"/>
      <c r="I411" s="480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</row>
    <row r="412" spans="1:41" ht="12.75" customHeight="1">
      <c r="A412" s="329"/>
      <c r="B412" s="330"/>
      <c r="C412" s="331"/>
      <c r="D412" s="33"/>
      <c r="E412" s="33"/>
      <c r="F412" s="33"/>
      <c r="G412" s="33"/>
      <c r="H412" s="33"/>
      <c r="I412" s="480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</row>
    <row r="413" spans="1:41" ht="12.75" customHeight="1">
      <c r="A413" s="329"/>
      <c r="B413" s="330"/>
      <c r="C413" s="331"/>
      <c r="D413" s="33"/>
      <c r="E413" s="33"/>
      <c r="F413" s="33"/>
      <c r="G413" s="33"/>
      <c r="H413" s="33"/>
      <c r="I413" s="480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</row>
    <row r="414" spans="1:41" ht="12.75" customHeight="1">
      <c r="A414" s="329"/>
      <c r="B414" s="330"/>
      <c r="C414" s="331"/>
      <c r="D414" s="33"/>
      <c r="E414" s="33"/>
      <c r="F414" s="33"/>
      <c r="G414" s="33"/>
      <c r="H414" s="33"/>
      <c r="I414" s="480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</row>
    <row r="415" spans="1:41" ht="12.75" customHeight="1">
      <c r="A415" s="329"/>
      <c r="B415" s="330"/>
      <c r="C415" s="331"/>
      <c r="D415" s="33"/>
      <c r="E415" s="33"/>
      <c r="F415" s="33"/>
      <c r="G415" s="33"/>
      <c r="H415" s="33"/>
      <c r="I415" s="480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</row>
    <row r="416" spans="1:41" ht="12.75" customHeight="1">
      <c r="A416" s="329"/>
      <c r="B416" s="330"/>
      <c r="C416" s="331"/>
      <c r="D416" s="33"/>
      <c r="E416" s="33"/>
      <c r="F416" s="33"/>
      <c r="G416" s="33"/>
      <c r="H416" s="33"/>
      <c r="I416" s="480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</row>
    <row r="417" spans="1:41" ht="12.75" customHeight="1">
      <c r="A417" s="329"/>
      <c r="B417" s="330"/>
      <c r="C417" s="331"/>
      <c r="D417" s="33"/>
      <c r="E417" s="33"/>
      <c r="F417" s="33"/>
      <c r="G417" s="33"/>
      <c r="H417" s="33"/>
      <c r="I417" s="480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</row>
    <row r="418" spans="1:41" ht="12.75" customHeight="1">
      <c r="A418" s="329"/>
      <c r="B418" s="330"/>
      <c r="C418" s="331"/>
      <c r="D418" s="33"/>
      <c r="E418" s="33"/>
      <c r="F418" s="33"/>
      <c r="G418" s="33"/>
      <c r="H418" s="33"/>
      <c r="I418" s="480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</row>
    <row r="419" spans="1:41" ht="12.75" customHeight="1">
      <c r="A419" s="329"/>
      <c r="B419" s="330"/>
      <c r="C419" s="331"/>
      <c r="D419" s="33"/>
      <c r="E419" s="33"/>
      <c r="F419" s="33"/>
      <c r="G419" s="33"/>
      <c r="H419" s="33"/>
      <c r="I419" s="480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</row>
    <row r="420" spans="1:41" ht="12.75" customHeight="1">
      <c r="A420" s="329"/>
      <c r="B420" s="330"/>
      <c r="C420" s="331"/>
      <c r="D420" s="33"/>
      <c r="E420" s="33"/>
      <c r="F420" s="33"/>
      <c r="G420" s="33"/>
      <c r="H420" s="33"/>
      <c r="I420" s="480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</row>
    <row r="421" spans="1:41" ht="12.75" customHeight="1">
      <c r="A421" s="329"/>
      <c r="B421" s="330"/>
      <c r="C421" s="331"/>
      <c r="D421" s="33"/>
      <c r="E421" s="33"/>
      <c r="F421" s="33"/>
      <c r="G421" s="33"/>
      <c r="H421" s="33"/>
      <c r="I421" s="480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</row>
    <row r="422" spans="1:41" ht="12.75" customHeight="1">
      <c r="A422" s="329"/>
      <c r="B422" s="330"/>
      <c r="C422" s="331"/>
      <c r="D422" s="33"/>
      <c r="E422" s="33"/>
      <c r="F422" s="33"/>
      <c r="G422" s="33"/>
      <c r="H422" s="33"/>
      <c r="I422" s="480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</row>
    <row r="423" spans="1:41" ht="12.75" customHeight="1">
      <c r="A423" s="329"/>
      <c r="B423" s="330"/>
      <c r="C423" s="331"/>
      <c r="D423" s="33"/>
      <c r="E423" s="33"/>
      <c r="F423" s="33"/>
      <c r="G423" s="33"/>
      <c r="H423" s="33"/>
      <c r="I423" s="480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</row>
    <row r="424" spans="1:41" ht="12.75" customHeight="1">
      <c r="A424" s="329"/>
      <c r="B424" s="330"/>
      <c r="C424" s="331"/>
      <c r="D424" s="33"/>
      <c r="E424" s="33"/>
      <c r="F424" s="33"/>
      <c r="G424" s="33"/>
      <c r="H424" s="33"/>
      <c r="I424" s="480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</row>
    <row r="425" spans="1:41" ht="12.75" customHeight="1">
      <c r="A425" s="329"/>
      <c r="B425" s="330"/>
      <c r="C425" s="331"/>
      <c r="D425" s="33"/>
      <c r="E425" s="33"/>
      <c r="F425" s="33"/>
      <c r="G425" s="33"/>
      <c r="H425" s="33"/>
      <c r="I425" s="480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</row>
    <row r="426" spans="1:41" ht="12.75" customHeight="1">
      <c r="A426" s="329"/>
      <c r="B426" s="330"/>
      <c r="C426" s="331"/>
      <c r="D426" s="33"/>
      <c r="E426" s="33"/>
      <c r="F426" s="33"/>
      <c r="G426" s="33"/>
      <c r="H426" s="33"/>
      <c r="I426" s="480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</row>
    <row r="427" spans="1:41" ht="12.75" customHeight="1">
      <c r="A427" s="329"/>
      <c r="B427" s="330"/>
      <c r="C427" s="331"/>
      <c r="D427" s="33"/>
      <c r="E427" s="33"/>
      <c r="F427" s="33"/>
      <c r="G427" s="33"/>
      <c r="H427" s="33"/>
      <c r="I427" s="480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</row>
    <row r="428" spans="1:41" ht="12.75" customHeight="1">
      <c r="A428" s="329"/>
      <c r="B428" s="330"/>
      <c r="C428" s="331"/>
      <c r="D428" s="33"/>
      <c r="E428" s="33"/>
      <c r="F428" s="33"/>
      <c r="G428" s="33"/>
      <c r="H428" s="33"/>
      <c r="I428" s="480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</row>
    <row r="429" spans="1:41" ht="12.75" customHeight="1">
      <c r="A429" s="329"/>
      <c r="B429" s="330"/>
      <c r="C429" s="331"/>
      <c r="D429" s="33"/>
      <c r="E429" s="33"/>
      <c r="F429" s="33"/>
      <c r="G429" s="33"/>
      <c r="H429" s="33"/>
      <c r="I429" s="480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</row>
    <row r="430" spans="1:41" ht="12.75" customHeight="1">
      <c r="A430" s="329"/>
      <c r="B430" s="330"/>
      <c r="C430" s="331"/>
      <c r="D430" s="33"/>
      <c r="E430" s="33"/>
      <c r="F430" s="33"/>
      <c r="G430" s="33"/>
      <c r="H430" s="33"/>
      <c r="I430" s="480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</row>
    <row r="431" spans="1:41" ht="12.75" customHeight="1">
      <c r="A431" s="329"/>
      <c r="B431" s="330"/>
      <c r="C431" s="331"/>
      <c r="D431" s="33"/>
      <c r="E431" s="33"/>
      <c r="F431" s="33"/>
      <c r="G431" s="33"/>
      <c r="H431" s="33"/>
      <c r="I431" s="480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</row>
    <row r="432" spans="1:41" ht="12.75" customHeight="1">
      <c r="A432" s="329"/>
      <c r="B432" s="330"/>
      <c r="C432" s="331"/>
      <c r="D432" s="33"/>
      <c r="E432" s="33"/>
      <c r="F432" s="33"/>
      <c r="G432" s="33"/>
      <c r="H432" s="33"/>
      <c r="I432" s="480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</row>
    <row r="433" spans="1:41" ht="12.75" customHeight="1">
      <c r="A433" s="329"/>
      <c r="B433" s="330"/>
      <c r="C433" s="331"/>
      <c r="D433" s="33"/>
      <c r="E433" s="33"/>
      <c r="F433" s="33"/>
      <c r="G433" s="33"/>
      <c r="H433" s="33"/>
      <c r="I433" s="480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</row>
    <row r="434" spans="1:41" ht="12.75" customHeight="1">
      <c r="A434" s="329"/>
      <c r="B434" s="330"/>
      <c r="C434" s="331"/>
      <c r="D434" s="33"/>
      <c r="E434" s="33"/>
      <c r="F434" s="33"/>
      <c r="G434" s="33"/>
      <c r="H434" s="33"/>
      <c r="I434" s="480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</row>
    <row r="435" spans="1:41" ht="12.75" customHeight="1">
      <c r="A435" s="329"/>
      <c r="B435" s="330"/>
      <c r="C435" s="331"/>
      <c r="D435" s="33"/>
      <c r="E435" s="33"/>
      <c r="F435" s="33"/>
      <c r="G435" s="33"/>
      <c r="H435" s="33"/>
      <c r="I435" s="480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</row>
    <row r="436" spans="1:41" ht="12.75" customHeight="1">
      <c r="A436" s="329"/>
      <c r="B436" s="330"/>
      <c r="C436" s="331"/>
      <c r="D436" s="33"/>
      <c r="E436" s="33"/>
      <c r="F436" s="33"/>
      <c r="G436" s="33"/>
      <c r="H436" s="33"/>
      <c r="I436" s="480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</row>
    <row r="437" spans="1:41" ht="12.75" customHeight="1">
      <c r="A437" s="329"/>
      <c r="B437" s="330"/>
      <c r="C437" s="331"/>
      <c r="D437" s="33"/>
      <c r="E437" s="33"/>
      <c r="F437" s="33"/>
      <c r="G437" s="33"/>
      <c r="H437" s="33"/>
      <c r="I437" s="480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</row>
    <row r="438" spans="1:41" ht="12.75" customHeight="1">
      <c r="A438" s="329"/>
      <c r="B438" s="330"/>
      <c r="C438" s="331"/>
      <c r="D438" s="33"/>
      <c r="E438" s="33"/>
      <c r="F438" s="33"/>
      <c r="G438" s="33"/>
      <c r="H438" s="33"/>
      <c r="I438" s="480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</row>
    <row r="439" spans="1:41" ht="12.75" customHeight="1">
      <c r="A439" s="329"/>
      <c r="B439" s="330"/>
      <c r="C439" s="331"/>
      <c r="D439" s="33"/>
      <c r="E439" s="33"/>
      <c r="F439" s="33"/>
      <c r="G439" s="33"/>
      <c r="H439" s="33"/>
      <c r="I439" s="480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</row>
    <row r="440" spans="1:41" ht="12.75" customHeight="1">
      <c r="A440" s="329"/>
      <c r="B440" s="330"/>
      <c r="C440" s="331"/>
      <c r="D440" s="33"/>
      <c r="E440" s="33"/>
      <c r="F440" s="33"/>
      <c r="G440" s="33"/>
      <c r="H440" s="33"/>
      <c r="I440" s="480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</row>
    <row r="441" spans="1:41" ht="12.75" customHeight="1">
      <c r="A441" s="329"/>
      <c r="B441" s="330"/>
      <c r="C441" s="331"/>
      <c r="D441" s="33"/>
      <c r="E441" s="33"/>
      <c r="F441" s="33"/>
      <c r="G441" s="33"/>
      <c r="H441" s="33"/>
      <c r="I441" s="480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</row>
    <row r="442" spans="1:41" ht="12.75" customHeight="1">
      <c r="A442" s="329"/>
      <c r="B442" s="330"/>
      <c r="C442" s="331"/>
      <c r="D442" s="33"/>
      <c r="E442" s="33"/>
      <c r="F442" s="33"/>
      <c r="G442" s="33"/>
      <c r="H442" s="33"/>
      <c r="I442" s="480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</row>
    <row r="443" spans="1:41" ht="12.75" customHeight="1">
      <c r="A443" s="329"/>
      <c r="B443" s="330"/>
      <c r="C443" s="331"/>
      <c r="D443" s="33"/>
      <c r="E443" s="33"/>
      <c r="F443" s="33"/>
      <c r="G443" s="33"/>
      <c r="H443" s="33"/>
      <c r="I443" s="480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</row>
    <row r="444" spans="1:41" ht="12.75" customHeight="1">
      <c r="A444" s="329"/>
      <c r="B444" s="330"/>
      <c r="C444" s="331"/>
      <c r="D444" s="33"/>
      <c r="E444" s="33"/>
      <c r="F444" s="33"/>
      <c r="G444" s="33"/>
      <c r="H444" s="33"/>
      <c r="I444" s="480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</row>
    <row r="445" spans="1:41" ht="12.75" customHeight="1">
      <c r="A445" s="329"/>
      <c r="B445" s="330"/>
      <c r="C445" s="331"/>
      <c r="D445" s="33"/>
      <c r="E445" s="33"/>
      <c r="F445" s="33"/>
      <c r="G445" s="33"/>
      <c r="H445" s="33"/>
      <c r="I445" s="480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</row>
    <row r="446" spans="1:41" ht="12.75" customHeight="1">
      <c r="A446" s="329"/>
      <c r="B446" s="330"/>
      <c r="C446" s="331"/>
      <c r="D446" s="33"/>
      <c r="E446" s="33"/>
      <c r="F446" s="33"/>
      <c r="G446" s="33"/>
      <c r="H446" s="33"/>
      <c r="I446" s="480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</row>
    <row r="447" spans="1:41" ht="12.75" customHeight="1">
      <c r="A447" s="329"/>
      <c r="B447" s="330"/>
      <c r="C447" s="331"/>
      <c r="D447" s="33"/>
      <c r="E447" s="33"/>
      <c r="F447" s="33"/>
      <c r="G447" s="33"/>
      <c r="H447" s="33"/>
      <c r="I447" s="480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</row>
    <row r="448" spans="1:41" ht="12.75" customHeight="1">
      <c r="A448" s="329"/>
      <c r="B448" s="330"/>
      <c r="C448" s="331"/>
      <c r="D448" s="33"/>
      <c r="E448" s="33"/>
      <c r="F448" s="33"/>
      <c r="G448" s="33"/>
      <c r="H448" s="33"/>
      <c r="I448" s="480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</row>
    <row r="449" spans="1:41" ht="12.75" customHeight="1">
      <c r="A449" s="329"/>
      <c r="B449" s="330"/>
      <c r="C449" s="331"/>
      <c r="D449" s="33"/>
      <c r="E449" s="33"/>
      <c r="F449" s="33"/>
      <c r="G449" s="33"/>
      <c r="H449" s="33"/>
      <c r="I449" s="480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</row>
    <row r="450" spans="1:41" ht="12.75" customHeight="1">
      <c r="A450" s="329"/>
      <c r="B450" s="330"/>
      <c r="C450" s="331"/>
      <c r="D450" s="33"/>
      <c r="E450" s="33"/>
      <c r="F450" s="33"/>
      <c r="G450" s="33"/>
      <c r="H450" s="33"/>
      <c r="I450" s="480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</row>
    <row r="451" spans="1:41" ht="12.75" customHeight="1">
      <c r="A451" s="329"/>
      <c r="B451" s="330"/>
      <c r="C451" s="331"/>
      <c r="D451" s="33"/>
      <c r="E451" s="33"/>
      <c r="F451" s="33"/>
      <c r="G451" s="33"/>
      <c r="H451" s="33"/>
      <c r="I451" s="480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</row>
    <row r="452" spans="1:41" ht="12.75" customHeight="1">
      <c r="A452" s="329"/>
      <c r="B452" s="330"/>
      <c r="C452" s="331"/>
      <c r="D452" s="33"/>
      <c r="E452" s="33"/>
      <c r="F452" s="33"/>
      <c r="G452" s="33"/>
      <c r="H452" s="33"/>
      <c r="I452" s="480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</row>
    <row r="453" spans="1:41" ht="12.75" customHeight="1">
      <c r="A453" s="329"/>
      <c r="B453" s="330"/>
      <c r="C453" s="331"/>
      <c r="D453" s="33"/>
      <c r="E453" s="33"/>
      <c r="F453" s="33"/>
      <c r="G453" s="33"/>
      <c r="H453" s="33"/>
      <c r="I453" s="480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</row>
    <row r="454" spans="1:41" ht="12.75" customHeight="1">
      <c r="A454" s="329"/>
      <c r="B454" s="330"/>
      <c r="C454" s="331"/>
      <c r="D454" s="33"/>
      <c r="E454" s="33"/>
      <c r="F454" s="33"/>
      <c r="G454" s="33"/>
      <c r="H454" s="33"/>
      <c r="I454" s="480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</row>
    <row r="455" spans="1:41" ht="12.75" customHeight="1">
      <c r="A455" s="329"/>
      <c r="B455" s="330"/>
      <c r="C455" s="331"/>
      <c r="D455" s="33"/>
      <c r="E455" s="33"/>
      <c r="F455" s="33"/>
      <c r="G455" s="33"/>
      <c r="H455" s="33"/>
      <c r="I455" s="480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</row>
    <row r="456" spans="1:41" ht="12.75" customHeight="1">
      <c r="A456" s="329"/>
      <c r="B456" s="330"/>
      <c r="C456" s="331"/>
      <c r="D456" s="33"/>
      <c r="E456" s="33"/>
      <c r="F456" s="33"/>
      <c r="G456" s="33"/>
      <c r="H456" s="33"/>
      <c r="I456" s="480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</row>
    <row r="457" spans="1:41" ht="12.75" customHeight="1">
      <c r="A457" s="329"/>
      <c r="B457" s="330"/>
      <c r="C457" s="331"/>
      <c r="D457" s="33"/>
      <c r="E457" s="33"/>
      <c r="F457" s="33"/>
      <c r="G457" s="33"/>
      <c r="H457" s="33"/>
      <c r="I457" s="480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</row>
    <row r="458" spans="1:41" ht="12.75" customHeight="1">
      <c r="A458" s="329"/>
      <c r="B458" s="330"/>
      <c r="C458" s="331"/>
      <c r="D458" s="33"/>
      <c r="E458" s="33"/>
      <c r="F458" s="33"/>
      <c r="G458" s="33"/>
      <c r="H458" s="33"/>
      <c r="I458" s="480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</row>
    <row r="459" spans="1:41" ht="12.75" customHeight="1">
      <c r="A459" s="329"/>
      <c r="B459" s="330"/>
      <c r="C459" s="331"/>
      <c r="D459" s="33"/>
      <c r="E459" s="33"/>
      <c r="F459" s="33"/>
      <c r="G459" s="33"/>
      <c r="H459" s="33"/>
      <c r="I459" s="480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</row>
    <row r="460" spans="1:41" ht="12.75" customHeight="1">
      <c r="A460" s="329"/>
      <c r="B460" s="330"/>
      <c r="C460" s="331"/>
      <c r="D460" s="33"/>
      <c r="E460" s="33"/>
      <c r="F460" s="33"/>
      <c r="G460" s="33"/>
      <c r="H460" s="33"/>
      <c r="I460" s="480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</row>
    <row r="461" spans="1:41" ht="12.75" customHeight="1">
      <c r="A461" s="329"/>
      <c r="B461" s="330"/>
      <c r="C461" s="331"/>
      <c r="D461" s="33"/>
      <c r="E461" s="33"/>
      <c r="F461" s="33"/>
      <c r="G461" s="33"/>
      <c r="H461" s="33"/>
      <c r="I461" s="480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</row>
    <row r="462" spans="1:41" ht="12.75" customHeight="1">
      <c r="A462" s="329"/>
      <c r="B462" s="330"/>
      <c r="C462" s="331"/>
      <c r="D462" s="33"/>
      <c r="E462" s="33"/>
      <c r="F462" s="33"/>
      <c r="G462" s="33"/>
      <c r="H462" s="33"/>
      <c r="I462" s="480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</row>
    <row r="463" spans="1:41" ht="12.75" customHeight="1">
      <c r="A463" s="329"/>
      <c r="B463" s="330"/>
      <c r="C463" s="331"/>
      <c r="D463" s="33"/>
      <c r="E463" s="33"/>
      <c r="F463" s="33"/>
      <c r="G463" s="33"/>
      <c r="H463" s="33"/>
      <c r="I463" s="480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</row>
    <row r="464" spans="1:41" ht="12.75" customHeight="1">
      <c r="A464" s="329"/>
      <c r="B464" s="330"/>
      <c r="C464" s="331"/>
      <c r="D464" s="33"/>
      <c r="E464" s="33"/>
      <c r="F464" s="33"/>
      <c r="G464" s="33"/>
      <c r="H464" s="33"/>
      <c r="I464" s="480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</row>
    <row r="465" spans="1:41" ht="12.75" customHeight="1">
      <c r="A465" s="329"/>
      <c r="B465" s="330"/>
      <c r="C465" s="331"/>
      <c r="D465" s="33"/>
      <c r="E465" s="33"/>
      <c r="F465" s="33"/>
      <c r="G465" s="33"/>
      <c r="H465" s="33"/>
      <c r="I465" s="480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</row>
    <row r="466" spans="1:41" ht="12.75" customHeight="1">
      <c r="A466" s="329"/>
      <c r="B466" s="330"/>
      <c r="C466" s="331"/>
      <c r="D466" s="33"/>
      <c r="E466" s="33"/>
      <c r="F466" s="33"/>
      <c r="G466" s="33"/>
      <c r="H466" s="33"/>
      <c r="I466" s="480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</row>
    <row r="467" spans="1:41" ht="12.75" customHeight="1">
      <c r="A467" s="329"/>
      <c r="B467" s="330"/>
      <c r="C467" s="331"/>
      <c r="D467" s="33"/>
      <c r="E467" s="33"/>
      <c r="F467" s="33"/>
      <c r="G467" s="33"/>
      <c r="H467" s="33"/>
      <c r="I467" s="480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</row>
    <row r="468" spans="1:41" ht="12.75" customHeight="1">
      <c r="A468" s="329"/>
      <c r="B468" s="330"/>
      <c r="C468" s="331"/>
      <c r="D468" s="33"/>
      <c r="E468" s="33"/>
      <c r="F468" s="33"/>
      <c r="G468" s="33"/>
      <c r="H468" s="33"/>
      <c r="I468" s="480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</row>
    <row r="469" spans="1:41" ht="12.75" customHeight="1">
      <c r="A469" s="329"/>
      <c r="B469" s="330"/>
      <c r="C469" s="331"/>
      <c r="D469" s="33"/>
      <c r="E469" s="33"/>
      <c r="F469" s="33"/>
      <c r="G469" s="33"/>
      <c r="H469" s="33"/>
      <c r="I469" s="480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</row>
    <row r="470" spans="1:41" ht="12.75" customHeight="1">
      <c r="A470" s="329"/>
      <c r="B470" s="330"/>
      <c r="C470" s="331"/>
      <c r="D470" s="33"/>
      <c r="E470" s="33"/>
      <c r="F470" s="33"/>
      <c r="G470" s="33"/>
      <c r="H470" s="33"/>
      <c r="I470" s="480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</row>
    <row r="471" spans="1:41" ht="12.75" customHeight="1">
      <c r="A471" s="329"/>
      <c r="B471" s="330"/>
      <c r="C471" s="331"/>
      <c r="D471" s="33"/>
      <c r="E471" s="33"/>
      <c r="F471" s="33"/>
      <c r="G471" s="33"/>
      <c r="H471" s="33"/>
      <c r="I471" s="480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</row>
    <row r="472" spans="1:41" ht="12.75" customHeight="1">
      <c r="A472" s="329"/>
      <c r="B472" s="330"/>
      <c r="C472" s="331"/>
      <c r="D472" s="33"/>
      <c r="E472" s="33"/>
      <c r="F472" s="33"/>
      <c r="G472" s="33"/>
      <c r="H472" s="33"/>
      <c r="I472" s="480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</row>
    <row r="473" spans="1:41" ht="12.75" customHeight="1">
      <c r="A473" s="329"/>
      <c r="B473" s="330"/>
      <c r="C473" s="331"/>
      <c r="D473" s="33"/>
      <c r="E473" s="33"/>
      <c r="F473" s="33"/>
      <c r="G473" s="33"/>
      <c r="H473" s="33"/>
      <c r="I473" s="480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</row>
    <row r="474" spans="1:41" ht="12.75" customHeight="1">
      <c r="A474" s="329"/>
      <c r="B474" s="330"/>
      <c r="C474" s="331"/>
      <c r="D474" s="33"/>
      <c r="E474" s="33"/>
      <c r="F474" s="33"/>
      <c r="G474" s="33"/>
      <c r="H474" s="33"/>
      <c r="I474" s="480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</row>
    <row r="475" spans="1:41" ht="12.75" customHeight="1">
      <c r="A475" s="329"/>
      <c r="B475" s="330"/>
      <c r="C475" s="331"/>
      <c r="D475" s="33"/>
      <c r="E475" s="33"/>
      <c r="F475" s="33"/>
      <c r="G475" s="33"/>
      <c r="H475" s="33"/>
      <c r="I475" s="480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</row>
    <row r="476" spans="1:41" ht="12.75" customHeight="1">
      <c r="A476" s="329"/>
      <c r="B476" s="330"/>
      <c r="C476" s="331"/>
      <c r="D476" s="33"/>
      <c r="E476" s="33"/>
      <c r="F476" s="33"/>
      <c r="G476" s="33"/>
      <c r="H476" s="33"/>
      <c r="I476" s="480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</row>
    <row r="477" spans="1:41" ht="12.75" customHeight="1">
      <c r="A477" s="329"/>
      <c r="B477" s="330"/>
      <c r="C477" s="331"/>
      <c r="D477" s="33"/>
      <c r="E477" s="33"/>
      <c r="F477" s="33"/>
      <c r="G477" s="33"/>
      <c r="H477" s="33"/>
      <c r="I477" s="480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</row>
    <row r="478" spans="1:41" ht="12.75" customHeight="1">
      <c r="A478" s="329"/>
      <c r="B478" s="330"/>
      <c r="C478" s="331"/>
      <c r="D478" s="33"/>
      <c r="E478" s="33"/>
      <c r="F478" s="33"/>
      <c r="G478" s="33"/>
      <c r="H478" s="33"/>
      <c r="I478" s="480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</row>
    <row r="479" spans="1:41" ht="12.75" customHeight="1">
      <c r="A479" s="329"/>
      <c r="B479" s="330"/>
      <c r="C479" s="331"/>
      <c r="D479" s="33"/>
      <c r="E479" s="33"/>
      <c r="F479" s="33"/>
      <c r="G479" s="33"/>
      <c r="H479" s="33"/>
      <c r="I479" s="480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</row>
    <row r="480" spans="1:41" ht="12.75" customHeight="1">
      <c r="A480" s="329"/>
      <c r="B480" s="330"/>
      <c r="C480" s="331"/>
      <c r="D480" s="33"/>
      <c r="E480" s="33"/>
      <c r="F480" s="33"/>
      <c r="G480" s="33"/>
      <c r="H480" s="33"/>
      <c r="I480" s="480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</row>
    <row r="481" spans="1:41" ht="12.75" customHeight="1">
      <c r="A481" s="329"/>
      <c r="B481" s="330"/>
      <c r="C481" s="331"/>
      <c r="D481" s="33"/>
      <c r="E481" s="33"/>
      <c r="F481" s="33"/>
      <c r="G481" s="33"/>
      <c r="H481" s="33"/>
      <c r="I481" s="480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</row>
    <row r="482" spans="1:41" ht="12.75" customHeight="1">
      <c r="A482" s="329"/>
      <c r="B482" s="330"/>
      <c r="C482" s="331"/>
      <c r="D482" s="33"/>
      <c r="E482" s="33"/>
      <c r="F482" s="33"/>
      <c r="G482" s="33"/>
      <c r="H482" s="33"/>
      <c r="I482" s="480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</row>
    <row r="483" spans="1:41" ht="12.75" customHeight="1">
      <c r="A483" s="329"/>
      <c r="B483" s="330"/>
      <c r="C483" s="331"/>
      <c r="D483" s="33"/>
      <c r="E483" s="33"/>
      <c r="F483" s="33"/>
      <c r="G483" s="33"/>
      <c r="H483" s="33"/>
      <c r="I483" s="480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</row>
    <row r="484" spans="1:41" ht="12.75" customHeight="1">
      <c r="A484" s="329"/>
      <c r="B484" s="330"/>
      <c r="C484" s="331"/>
      <c r="D484" s="33"/>
      <c r="E484" s="33"/>
      <c r="F484" s="33"/>
      <c r="G484" s="33"/>
      <c r="H484" s="33"/>
      <c r="I484" s="480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</row>
    <row r="485" spans="1:41" ht="12.75" customHeight="1">
      <c r="A485" s="329"/>
      <c r="B485" s="330"/>
      <c r="C485" s="331"/>
      <c r="D485" s="33"/>
      <c r="E485" s="33"/>
      <c r="F485" s="33"/>
      <c r="G485" s="33"/>
      <c r="H485" s="33"/>
      <c r="I485" s="480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</row>
    <row r="486" spans="1:41" ht="12.75" customHeight="1">
      <c r="A486" s="329"/>
      <c r="B486" s="330"/>
      <c r="C486" s="331"/>
      <c r="D486" s="33"/>
      <c r="E486" s="33"/>
      <c r="F486" s="33"/>
      <c r="G486" s="33"/>
      <c r="H486" s="33"/>
      <c r="I486" s="480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</row>
    <row r="487" spans="1:41" ht="12.75" customHeight="1">
      <c r="A487" s="329"/>
      <c r="B487" s="330"/>
      <c r="C487" s="331"/>
      <c r="D487" s="33"/>
      <c r="E487" s="33"/>
      <c r="F487" s="33"/>
      <c r="G487" s="33"/>
      <c r="H487" s="33"/>
      <c r="I487" s="480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</row>
    <row r="488" spans="1:41" ht="12.75" customHeight="1">
      <c r="A488" s="329"/>
      <c r="B488" s="330"/>
      <c r="C488" s="331"/>
      <c r="D488" s="33"/>
      <c r="E488" s="33"/>
      <c r="F488" s="33"/>
      <c r="G488" s="33"/>
      <c r="H488" s="33"/>
      <c r="I488" s="480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</row>
    <row r="489" spans="1:41" ht="12.75" customHeight="1">
      <c r="A489" s="329"/>
      <c r="B489" s="330"/>
      <c r="C489" s="331"/>
      <c r="D489" s="33"/>
      <c r="E489" s="33"/>
      <c r="F489" s="33"/>
      <c r="G489" s="33"/>
      <c r="H489" s="33"/>
      <c r="I489" s="480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</row>
    <row r="490" spans="1:41" ht="12.75" customHeight="1">
      <c r="A490" s="329"/>
      <c r="B490" s="330"/>
      <c r="C490" s="331"/>
      <c r="D490" s="33"/>
      <c r="E490" s="33"/>
      <c r="F490" s="33"/>
      <c r="G490" s="33"/>
      <c r="H490" s="33"/>
      <c r="I490" s="480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</row>
    <row r="491" spans="1:41" ht="12.75" customHeight="1">
      <c r="A491" s="329"/>
      <c r="B491" s="330"/>
      <c r="C491" s="331"/>
      <c r="D491" s="33"/>
      <c r="E491" s="33"/>
      <c r="F491" s="33"/>
      <c r="G491" s="33"/>
      <c r="H491" s="33"/>
      <c r="I491" s="480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</row>
    <row r="492" spans="1:41" ht="12.75" customHeight="1">
      <c r="A492" s="329"/>
      <c r="B492" s="330"/>
      <c r="C492" s="331"/>
      <c r="D492" s="33"/>
      <c r="E492" s="33"/>
      <c r="F492" s="33"/>
      <c r="G492" s="33"/>
      <c r="H492" s="33"/>
      <c r="I492" s="480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</row>
    <row r="493" spans="1:41" ht="12.75" customHeight="1">
      <c r="A493" s="329"/>
      <c r="B493" s="330"/>
      <c r="C493" s="331"/>
      <c r="D493" s="33"/>
      <c r="E493" s="33"/>
      <c r="F493" s="33"/>
      <c r="G493" s="33"/>
      <c r="H493" s="33"/>
      <c r="I493" s="480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</row>
    <row r="494" spans="1:41" ht="12.75" customHeight="1">
      <c r="A494" s="329"/>
      <c r="B494" s="330"/>
      <c r="C494" s="331"/>
      <c r="D494" s="33"/>
      <c r="E494" s="33"/>
      <c r="F494" s="33"/>
      <c r="G494" s="33"/>
      <c r="H494" s="33"/>
      <c r="I494" s="480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</row>
    <row r="495" spans="1:41" ht="12.75" customHeight="1">
      <c r="A495" s="329"/>
      <c r="B495" s="330"/>
      <c r="C495" s="331"/>
      <c r="D495" s="33"/>
      <c r="E495" s="33"/>
      <c r="F495" s="33"/>
      <c r="G495" s="33"/>
      <c r="H495" s="33"/>
      <c r="I495" s="480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</row>
    <row r="496" spans="1:41" ht="12.75" customHeight="1">
      <c r="A496" s="329"/>
      <c r="B496" s="330"/>
      <c r="C496" s="331"/>
      <c r="D496" s="33"/>
      <c r="E496" s="33"/>
      <c r="F496" s="33"/>
      <c r="G496" s="33"/>
      <c r="H496" s="33"/>
      <c r="I496" s="480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</row>
    <row r="497" spans="1:41" ht="12.75" customHeight="1">
      <c r="A497" s="329"/>
      <c r="B497" s="330"/>
      <c r="C497" s="331"/>
      <c r="D497" s="33"/>
      <c r="E497" s="33"/>
      <c r="F497" s="33"/>
      <c r="G497" s="33"/>
      <c r="H497" s="33"/>
      <c r="I497" s="480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</row>
    <row r="498" spans="1:41" ht="12.75" customHeight="1">
      <c r="A498" s="329"/>
      <c r="B498" s="330"/>
      <c r="C498" s="331"/>
      <c r="D498" s="33"/>
      <c r="E498" s="33"/>
      <c r="F498" s="33"/>
      <c r="G498" s="33"/>
      <c r="H498" s="33"/>
      <c r="I498" s="480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</row>
    <row r="499" spans="1:41" ht="12.75" customHeight="1">
      <c r="A499" s="329"/>
      <c r="B499" s="330"/>
      <c r="C499" s="331"/>
      <c r="D499" s="33"/>
      <c r="E499" s="33"/>
      <c r="F499" s="33"/>
      <c r="G499" s="33"/>
      <c r="H499" s="33"/>
      <c r="I499" s="480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</row>
    <row r="500" spans="1:41" ht="12.75" customHeight="1">
      <c r="A500" s="329"/>
      <c r="B500" s="330"/>
      <c r="C500" s="331"/>
      <c r="D500" s="33"/>
      <c r="E500" s="33"/>
      <c r="F500" s="33"/>
      <c r="G500" s="33"/>
      <c r="H500" s="33"/>
      <c r="I500" s="480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</row>
    <row r="501" spans="1:41" ht="12.75" customHeight="1">
      <c r="A501" s="329"/>
      <c r="B501" s="330"/>
      <c r="C501" s="331"/>
      <c r="D501" s="33"/>
      <c r="E501" s="33"/>
      <c r="F501" s="33"/>
      <c r="G501" s="33"/>
      <c r="H501" s="33"/>
      <c r="I501" s="480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</row>
    <row r="502" spans="1:41" ht="12.75" customHeight="1">
      <c r="A502" s="329"/>
      <c r="B502" s="330"/>
      <c r="C502" s="331"/>
      <c r="D502" s="33"/>
      <c r="E502" s="33"/>
      <c r="F502" s="33"/>
      <c r="G502" s="33"/>
      <c r="H502" s="33"/>
      <c r="I502" s="480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</row>
    <row r="503" spans="1:41" ht="12.75" customHeight="1">
      <c r="A503" s="329"/>
      <c r="B503" s="330"/>
      <c r="C503" s="331"/>
      <c r="D503" s="33"/>
      <c r="E503" s="33"/>
      <c r="F503" s="33"/>
      <c r="G503" s="33"/>
      <c r="H503" s="33"/>
      <c r="I503" s="480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</row>
    <row r="504" spans="1:41" ht="12.75" customHeight="1">
      <c r="A504" s="329"/>
      <c r="B504" s="330"/>
      <c r="C504" s="331"/>
      <c r="D504" s="33"/>
      <c r="E504" s="33"/>
      <c r="F504" s="33"/>
      <c r="G504" s="33"/>
      <c r="H504" s="33"/>
      <c r="I504" s="480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</row>
    <row r="505" spans="1:41" ht="12.75" customHeight="1">
      <c r="A505" s="329"/>
      <c r="B505" s="330"/>
      <c r="C505" s="331"/>
      <c r="D505" s="33"/>
      <c r="E505" s="33"/>
      <c r="F505" s="33"/>
      <c r="G505" s="33"/>
      <c r="H505" s="33"/>
      <c r="I505" s="480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</row>
    <row r="506" spans="1:41" ht="12.75" customHeight="1">
      <c r="A506" s="329"/>
      <c r="B506" s="330"/>
      <c r="C506" s="331"/>
      <c r="D506" s="33"/>
      <c r="E506" s="33"/>
      <c r="F506" s="33"/>
      <c r="G506" s="33"/>
      <c r="H506" s="33"/>
      <c r="I506" s="480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</row>
    <row r="507" spans="1:41" ht="12.75" customHeight="1">
      <c r="A507" s="329"/>
      <c r="B507" s="330"/>
      <c r="C507" s="331"/>
      <c r="D507" s="33"/>
      <c r="E507" s="33"/>
      <c r="F507" s="33"/>
      <c r="G507" s="33"/>
      <c r="H507" s="33"/>
      <c r="I507" s="480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</row>
    <row r="508" spans="1:41" ht="12.75" customHeight="1">
      <c r="A508" s="329"/>
      <c r="B508" s="330"/>
      <c r="C508" s="331"/>
      <c r="D508" s="33"/>
      <c r="E508" s="33"/>
      <c r="F508" s="33"/>
      <c r="G508" s="33"/>
      <c r="H508" s="33"/>
      <c r="I508" s="480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</row>
    <row r="509" spans="1:41" ht="12.75" customHeight="1">
      <c r="A509" s="329"/>
      <c r="B509" s="330"/>
      <c r="C509" s="331"/>
      <c r="D509" s="33"/>
      <c r="E509" s="33"/>
      <c r="F509" s="33"/>
      <c r="G509" s="33"/>
      <c r="H509" s="33"/>
      <c r="I509" s="480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</row>
    <row r="510" spans="1:41" ht="12.75" customHeight="1">
      <c r="A510" s="329"/>
      <c r="B510" s="330"/>
      <c r="C510" s="331"/>
      <c r="D510" s="33"/>
      <c r="E510" s="33"/>
      <c r="F510" s="33"/>
      <c r="G510" s="33"/>
      <c r="H510" s="33"/>
      <c r="I510" s="480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</row>
    <row r="511" spans="1:41" ht="12.75" customHeight="1">
      <c r="A511" s="329"/>
      <c r="B511" s="330"/>
      <c r="C511" s="331"/>
      <c r="D511" s="33"/>
      <c r="E511" s="33"/>
      <c r="F511" s="33"/>
      <c r="G511" s="33"/>
      <c r="H511" s="33"/>
      <c r="I511" s="480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</row>
    <row r="512" spans="1:41" ht="12.75" customHeight="1">
      <c r="A512" s="329"/>
      <c r="B512" s="330"/>
      <c r="C512" s="331"/>
      <c r="D512" s="33"/>
      <c r="E512" s="33"/>
      <c r="F512" s="33"/>
      <c r="G512" s="33"/>
      <c r="H512" s="33"/>
      <c r="I512" s="480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</row>
    <row r="513" spans="1:41" ht="12.75" customHeight="1">
      <c r="A513" s="329"/>
      <c r="B513" s="330"/>
      <c r="C513" s="331"/>
      <c r="D513" s="33"/>
      <c r="E513" s="33"/>
      <c r="F513" s="33"/>
      <c r="G513" s="33"/>
      <c r="H513" s="33"/>
      <c r="I513" s="480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</row>
    <row r="514" spans="1:41" ht="12.75" customHeight="1">
      <c r="A514" s="329"/>
      <c r="B514" s="330"/>
      <c r="C514" s="331"/>
      <c r="D514" s="33"/>
      <c r="E514" s="33"/>
      <c r="F514" s="33"/>
      <c r="G514" s="33"/>
      <c r="H514" s="33"/>
      <c r="I514" s="480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</row>
    <row r="515" spans="1:41" ht="12.75" customHeight="1">
      <c r="A515" s="329"/>
      <c r="B515" s="330"/>
      <c r="C515" s="331"/>
      <c r="D515" s="33"/>
      <c r="E515" s="33"/>
      <c r="F515" s="33"/>
      <c r="G515" s="33"/>
      <c r="H515" s="33"/>
      <c r="I515" s="480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</row>
    <row r="516" spans="1:41" ht="12.75" customHeight="1">
      <c r="A516" s="329"/>
      <c r="B516" s="330"/>
      <c r="C516" s="331"/>
      <c r="D516" s="33"/>
      <c r="E516" s="33"/>
      <c r="F516" s="33"/>
      <c r="G516" s="33"/>
      <c r="H516" s="33"/>
      <c r="I516" s="480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</row>
    <row r="517" spans="1:41" ht="12.75" customHeight="1">
      <c r="A517" s="329"/>
      <c r="B517" s="330"/>
      <c r="C517" s="331"/>
      <c r="D517" s="33"/>
      <c r="E517" s="33"/>
      <c r="F517" s="33"/>
      <c r="G517" s="33"/>
      <c r="H517" s="33"/>
      <c r="I517" s="480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</row>
    <row r="518" spans="1:41" ht="12.75" customHeight="1">
      <c r="A518" s="329"/>
      <c r="B518" s="330"/>
      <c r="C518" s="331"/>
      <c r="D518" s="33"/>
      <c r="E518" s="33"/>
      <c r="F518" s="33"/>
      <c r="G518" s="33"/>
      <c r="H518" s="33"/>
      <c r="I518" s="480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</row>
    <row r="519" spans="1:41" ht="12.75" customHeight="1">
      <c r="A519" s="329"/>
      <c r="B519" s="330"/>
      <c r="C519" s="331"/>
      <c r="D519" s="33"/>
      <c r="E519" s="33"/>
      <c r="F519" s="33"/>
      <c r="G519" s="33"/>
      <c r="H519" s="33"/>
      <c r="I519" s="480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</row>
    <row r="520" spans="1:41" ht="12.75" customHeight="1">
      <c r="A520" s="329"/>
      <c r="B520" s="330"/>
      <c r="C520" s="331"/>
      <c r="D520" s="33"/>
      <c r="E520" s="33"/>
      <c r="F520" s="33"/>
      <c r="G520" s="33"/>
      <c r="H520" s="33"/>
      <c r="I520" s="480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</row>
    <row r="521" spans="1:41" ht="12.75" customHeight="1">
      <c r="A521" s="329"/>
      <c r="B521" s="330"/>
      <c r="C521" s="331"/>
      <c r="D521" s="33"/>
      <c r="E521" s="33"/>
      <c r="F521" s="33"/>
      <c r="G521" s="33"/>
      <c r="H521" s="33"/>
      <c r="I521" s="480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</row>
    <row r="522" spans="1:41" ht="12.75" customHeight="1">
      <c r="A522" s="329"/>
      <c r="B522" s="330"/>
      <c r="C522" s="331"/>
      <c r="D522" s="33"/>
      <c r="E522" s="33"/>
      <c r="F522" s="33"/>
      <c r="G522" s="33"/>
      <c r="H522" s="33"/>
      <c r="I522" s="480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</row>
    <row r="523" spans="1:41" ht="12.75" customHeight="1">
      <c r="A523" s="329"/>
      <c r="B523" s="330"/>
      <c r="C523" s="331"/>
      <c r="D523" s="33"/>
      <c r="E523" s="33"/>
      <c r="F523" s="33"/>
      <c r="G523" s="33"/>
      <c r="H523" s="33"/>
      <c r="I523" s="480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</row>
    <row r="524" spans="1:41" ht="12.75" customHeight="1">
      <c r="A524" s="329"/>
      <c r="B524" s="330"/>
      <c r="C524" s="331"/>
      <c r="D524" s="33"/>
      <c r="E524" s="33"/>
      <c r="F524" s="33"/>
      <c r="G524" s="33"/>
      <c r="H524" s="33"/>
      <c r="I524" s="480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</row>
    <row r="525" spans="1:41" ht="12.75" customHeight="1">
      <c r="A525" s="329"/>
      <c r="B525" s="330"/>
      <c r="C525" s="331"/>
      <c r="D525" s="33"/>
      <c r="E525" s="33"/>
      <c r="F525" s="33"/>
      <c r="G525" s="33"/>
      <c r="H525" s="33"/>
      <c r="I525" s="480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</row>
    <row r="526" spans="1:41" ht="12.75" customHeight="1">
      <c r="A526" s="329"/>
      <c r="B526" s="330"/>
      <c r="C526" s="331"/>
      <c r="D526" s="33"/>
      <c r="E526" s="33"/>
      <c r="F526" s="33"/>
      <c r="G526" s="33"/>
      <c r="H526" s="33"/>
      <c r="I526" s="480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</row>
    <row r="527" spans="1:41" ht="12.75" customHeight="1">
      <c r="A527" s="329"/>
      <c r="B527" s="330"/>
      <c r="C527" s="331"/>
      <c r="D527" s="33"/>
      <c r="E527" s="33"/>
      <c r="F527" s="33"/>
      <c r="G527" s="33"/>
      <c r="H527" s="33"/>
      <c r="I527" s="480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</row>
    <row r="528" spans="1:41" ht="12.75" customHeight="1">
      <c r="A528" s="329"/>
      <c r="B528" s="330"/>
      <c r="C528" s="331"/>
      <c r="D528" s="33"/>
      <c r="E528" s="33"/>
      <c r="F528" s="33"/>
      <c r="G528" s="33"/>
      <c r="H528" s="33"/>
      <c r="I528" s="480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</row>
    <row r="529" spans="1:41" ht="12.75" customHeight="1">
      <c r="A529" s="329"/>
      <c r="B529" s="330"/>
      <c r="C529" s="331"/>
      <c r="D529" s="33"/>
      <c r="E529" s="33"/>
      <c r="F529" s="33"/>
      <c r="G529" s="33"/>
      <c r="H529" s="33"/>
      <c r="I529" s="480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</row>
    <row r="530" spans="1:41" ht="12.75" customHeight="1">
      <c r="A530" s="329"/>
      <c r="B530" s="330"/>
      <c r="C530" s="331"/>
      <c r="D530" s="33"/>
      <c r="E530" s="33"/>
      <c r="F530" s="33"/>
      <c r="G530" s="33"/>
      <c r="H530" s="33"/>
      <c r="I530" s="480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</row>
    <row r="531" spans="1:41" ht="12.75" customHeight="1">
      <c r="A531" s="329"/>
      <c r="B531" s="330"/>
      <c r="C531" s="331"/>
      <c r="D531" s="33"/>
      <c r="E531" s="33"/>
      <c r="F531" s="33"/>
      <c r="G531" s="33"/>
      <c r="H531" s="33"/>
      <c r="I531" s="480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</row>
    <row r="532" spans="1:41" ht="12.75" customHeight="1">
      <c r="A532" s="329"/>
      <c r="B532" s="330"/>
      <c r="C532" s="331"/>
      <c r="D532" s="33"/>
      <c r="E532" s="33"/>
      <c r="F532" s="33"/>
      <c r="G532" s="33"/>
      <c r="H532" s="33"/>
      <c r="I532" s="480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</row>
    <row r="533" spans="1:41" ht="12.75" customHeight="1">
      <c r="A533" s="329"/>
      <c r="B533" s="330"/>
      <c r="C533" s="331"/>
      <c r="D533" s="33"/>
      <c r="E533" s="33"/>
      <c r="F533" s="33"/>
      <c r="G533" s="33"/>
      <c r="H533" s="33"/>
      <c r="I533" s="480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</row>
    <row r="534" spans="1:41" ht="12.75" customHeight="1">
      <c r="A534" s="329"/>
      <c r="B534" s="330"/>
      <c r="C534" s="331"/>
      <c r="D534" s="33"/>
      <c r="E534" s="33"/>
      <c r="F534" s="33"/>
      <c r="G534" s="33"/>
      <c r="H534" s="33"/>
      <c r="I534" s="480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</row>
    <row r="535" spans="1:41" ht="12.75" customHeight="1">
      <c r="A535" s="329"/>
      <c r="B535" s="330"/>
      <c r="C535" s="331"/>
      <c r="D535" s="33"/>
      <c r="E535" s="33"/>
      <c r="F535" s="33"/>
      <c r="G535" s="33"/>
      <c r="H535" s="33"/>
      <c r="I535" s="480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</row>
    <row r="536" spans="1:41" ht="12.75" customHeight="1">
      <c r="A536" s="329"/>
      <c r="B536" s="330"/>
      <c r="C536" s="331"/>
      <c r="D536" s="33"/>
      <c r="E536" s="33"/>
      <c r="F536" s="33"/>
      <c r="G536" s="33"/>
      <c r="H536" s="33"/>
      <c r="I536" s="480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</row>
    <row r="537" spans="1:41" ht="12.75" customHeight="1">
      <c r="A537" s="329"/>
      <c r="B537" s="330"/>
      <c r="C537" s="331"/>
      <c r="D537" s="33"/>
      <c r="E537" s="33"/>
      <c r="F537" s="33"/>
      <c r="G537" s="33"/>
      <c r="H537" s="33"/>
      <c r="I537" s="480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</row>
    <row r="538" spans="1:41" ht="12.75" customHeight="1">
      <c r="A538" s="329"/>
      <c r="B538" s="330"/>
      <c r="C538" s="331"/>
      <c r="D538" s="33"/>
      <c r="E538" s="33"/>
      <c r="F538" s="33"/>
      <c r="G538" s="33"/>
      <c r="H538" s="33"/>
      <c r="I538" s="480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</row>
    <row r="539" spans="1:41" ht="12.75" customHeight="1">
      <c r="A539" s="329"/>
      <c r="B539" s="330"/>
      <c r="C539" s="331"/>
      <c r="D539" s="33"/>
      <c r="E539" s="33"/>
      <c r="F539" s="33"/>
      <c r="G539" s="33"/>
      <c r="H539" s="33"/>
      <c r="I539" s="480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</row>
    <row r="540" spans="1:41" ht="12.75" customHeight="1">
      <c r="A540" s="329"/>
      <c r="B540" s="330"/>
      <c r="C540" s="331"/>
      <c r="D540" s="33"/>
      <c r="E540" s="33"/>
      <c r="F540" s="33"/>
      <c r="G540" s="33"/>
      <c r="H540" s="33"/>
      <c r="I540" s="480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</row>
    <row r="541" spans="1:41" ht="12.75" customHeight="1">
      <c r="A541" s="329"/>
      <c r="B541" s="330"/>
      <c r="C541" s="331"/>
      <c r="D541" s="33"/>
      <c r="E541" s="33"/>
      <c r="F541" s="33"/>
      <c r="G541" s="33"/>
      <c r="H541" s="33"/>
      <c r="I541" s="480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</row>
    <row r="542" spans="1:41" ht="12.75" customHeight="1">
      <c r="A542" s="329"/>
      <c r="B542" s="330"/>
      <c r="C542" s="331"/>
      <c r="D542" s="33"/>
      <c r="E542" s="33"/>
      <c r="F542" s="33"/>
      <c r="G542" s="33"/>
      <c r="H542" s="33"/>
      <c r="I542" s="480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</row>
    <row r="543" spans="1:41" ht="12.75" customHeight="1">
      <c r="A543" s="329"/>
      <c r="B543" s="330"/>
      <c r="C543" s="331"/>
      <c r="D543" s="33"/>
      <c r="E543" s="33"/>
      <c r="F543" s="33"/>
      <c r="G543" s="33"/>
      <c r="H543" s="33"/>
      <c r="I543" s="480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</row>
    <row r="544" spans="1:41" ht="12.75" customHeight="1">
      <c r="A544" s="329"/>
      <c r="B544" s="330"/>
      <c r="C544" s="331"/>
      <c r="D544" s="33"/>
      <c r="E544" s="33"/>
      <c r="F544" s="33"/>
      <c r="G544" s="33"/>
      <c r="H544" s="33"/>
      <c r="I544" s="480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</row>
    <row r="545" spans="1:41" ht="12.75" customHeight="1">
      <c r="A545" s="329"/>
      <c r="B545" s="330"/>
      <c r="C545" s="331"/>
      <c r="D545" s="33"/>
      <c r="E545" s="33"/>
      <c r="F545" s="33"/>
      <c r="G545" s="33"/>
      <c r="H545" s="33"/>
      <c r="I545" s="480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</row>
    <row r="546" spans="1:41" ht="12.75" customHeight="1">
      <c r="A546" s="329"/>
      <c r="B546" s="330"/>
      <c r="C546" s="331"/>
      <c r="D546" s="33"/>
      <c r="E546" s="33"/>
      <c r="F546" s="33"/>
      <c r="G546" s="33"/>
      <c r="H546" s="33"/>
      <c r="I546" s="480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</row>
    <row r="547" spans="1:41" ht="12.75" customHeight="1">
      <c r="A547" s="329"/>
      <c r="B547" s="330"/>
      <c r="C547" s="331"/>
      <c r="D547" s="33"/>
      <c r="E547" s="33"/>
      <c r="F547" s="33"/>
      <c r="G547" s="33"/>
      <c r="H547" s="33"/>
      <c r="I547" s="480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</row>
    <row r="548" spans="1:41" ht="12.75" customHeight="1">
      <c r="A548" s="329"/>
      <c r="B548" s="330"/>
      <c r="C548" s="331"/>
      <c r="D548" s="33"/>
      <c r="E548" s="33"/>
      <c r="F548" s="33"/>
      <c r="G548" s="33"/>
      <c r="H548" s="33"/>
      <c r="I548" s="480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</row>
    <row r="549" spans="1:41" ht="12.75" customHeight="1">
      <c r="A549" s="329"/>
      <c r="B549" s="330"/>
      <c r="C549" s="331"/>
      <c r="D549" s="33"/>
      <c r="E549" s="33"/>
      <c r="F549" s="33"/>
      <c r="G549" s="33"/>
      <c r="H549" s="33"/>
      <c r="I549" s="480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</row>
    <row r="550" spans="1:41" ht="12.75" customHeight="1">
      <c r="A550" s="329"/>
      <c r="B550" s="330"/>
      <c r="C550" s="331"/>
      <c r="D550" s="33"/>
      <c r="E550" s="33"/>
      <c r="F550" s="33"/>
      <c r="G550" s="33"/>
      <c r="H550" s="33"/>
      <c r="I550" s="480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</row>
    <row r="551" spans="1:41" ht="12.75" customHeight="1">
      <c r="A551" s="329"/>
      <c r="B551" s="330"/>
      <c r="C551" s="331"/>
      <c r="D551" s="33"/>
      <c r="E551" s="33"/>
      <c r="F551" s="33"/>
      <c r="G551" s="33"/>
      <c r="H551" s="33"/>
      <c r="I551" s="480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</row>
    <row r="552" spans="1:41" ht="12.75" customHeight="1">
      <c r="A552" s="329"/>
      <c r="B552" s="330"/>
      <c r="C552" s="331"/>
      <c r="D552" s="33"/>
      <c r="E552" s="33"/>
      <c r="F552" s="33"/>
      <c r="G552" s="33"/>
      <c r="H552" s="33"/>
      <c r="I552" s="480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</row>
    <row r="553" spans="1:41" ht="12.75" customHeight="1">
      <c r="A553" s="329"/>
      <c r="B553" s="330"/>
      <c r="C553" s="331"/>
      <c r="D553" s="33"/>
      <c r="E553" s="33"/>
      <c r="F553" s="33"/>
      <c r="G553" s="33"/>
      <c r="H553" s="33"/>
      <c r="I553" s="480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</row>
    <row r="554" spans="1:41" ht="12.75" customHeight="1">
      <c r="A554" s="329"/>
      <c r="B554" s="330"/>
      <c r="C554" s="331"/>
      <c r="D554" s="33"/>
      <c r="E554" s="33"/>
      <c r="F554" s="33"/>
      <c r="G554" s="33"/>
      <c r="H554" s="33"/>
      <c r="I554" s="480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</row>
    <row r="555" spans="1:41" ht="12.75" customHeight="1">
      <c r="A555" s="329"/>
      <c r="B555" s="330"/>
      <c r="C555" s="331"/>
      <c r="D555" s="33"/>
      <c r="E555" s="33"/>
      <c r="F555" s="33"/>
      <c r="G555" s="33"/>
      <c r="H555" s="33"/>
      <c r="I555" s="480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</row>
    <row r="556" spans="1:41" ht="12.75" customHeight="1">
      <c r="A556" s="329"/>
      <c r="B556" s="330"/>
      <c r="C556" s="331"/>
      <c r="D556" s="33"/>
      <c r="E556" s="33"/>
      <c r="F556" s="33"/>
      <c r="G556" s="33"/>
      <c r="H556" s="33"/>
      <c r="I556" s="480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</row>
    <row r="557" spans="1:41" ht="12.75" customHeight="1">
      <c r="A557" s="329"/>
      <c r="B557" s="330"/>
      <c r="C557" s="331"/>
      <c r="D557" s="33"/>
      <c r="E557" s="33"/>
      <c r="F557" s="33"/>
      <c r="G557" s="33"/>
      <c r="H557" s="33"/>
      <c r="I557" s="480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</row>
    <row r="558" spans="1:41" ht="12.75" customHeight="1">
      <c r="A558" s="329"/>
      <c r="B558" s="330"/>
      <c r="C558" s="331"/>
      <c r="D558" s="33"/>
      <c r="E558" s="33"/>
      <c r="F558" s="33"/>
      <c r="G558" s="33"/>
      <c r="H558" s="33"/>
      <c r="I558" s="480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</row>
    <row r="559" spans="1:41" ht="12.75" customHeight="1">
      <c r="A559" s="329"/>
      <c r="B559" s="330"/>
      <c r="C559" s="331"/>
      <c r="D559" s="33"/>
      <c r="E559" s="33"/>
      <c r="F559" s="33"/>
      <c r="G559" s="33"/>
      <c r="H559" s="33"/>
      <c r="I559" s="480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</row>
    <row r="560" spans="1:41" ht="12.75" customHeight="1">
      <c r="A560" s="329"/>
      <c r="B560" s="330"/>
      <c r="C560" s="331"/>
      <c r="D560" s="33"/>
      <c r="E560" s="33"/>
      <c r="F560" s="33"/>
      <c r="G560" s="33"/>
      <c r="H560" s="33"/>
      <c r="I560" s="480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</row>
    <row r="561" spans="1:41" ht="12.75" customHeight="1">
      <c r="A561" s="329"/>
      <c r="B561" s="330"/>
      <c r="C561" s="331"/>
      <c r="D561" s="33"/>
      <c r="E561" s="33"/>
      <c r="F561" s="33"/>
      <c r="G561" s="33"/>
      <c r="H561" s="33"/>
      <c r="I561" s="480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</row>
    <row r="562" spans="1:41" ht="12.75" customHeight="1">
      <c r="A562" s="329"/>
      <c r="B562" s="330"/>
      <c r="C562" s="331"/>
      <c r="D562" s="33"/>
      <c r="E562" s="33"/>
      <c r="F562" s="33"/>
      <c r="G562" s="33"/>
      <c r="H562" s="33"/>
      <c r="I562" s="480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</row>
    <row r="563" spans="1:41" ht="12.75" customHeight="1">
      <c r="A563" s="329"/>
      <c r="B563" s="330"/>
      <c r="C563" s="331"/>
      <c r="D563" s="33"/>
      <c r="E563" s="33"/>
      <c r="F563" s="33"/>
      <c r="G563" s="33"/>
      <c r="H563" s="33"/>
      <c r="I563" s="480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</row>
    <row r="564" spans="1:41" ht="12.75" customHeight="1">
      <c r="A564" s="329"/>
      <c r="B564" s="330"/>
      <c r="C564" s="331"/>
      <c r="D564" s="33"/>
      <c r="E564" s="33"/>
      <c r="F564" s="33"/>
      <c r="G564" s="33"/>
      <c r="H564" s="33"/>
      <c r="I564" s="480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</row>
    <row r="565" spans="1:41" ht="12.75" customHeight="1">
      <c r="A565" s="329"/>
      <c r="B565" s="330"/>
      <c r="C565" s="331"/>
      <c r="D565" s="33"/>
      <c r="E565" s="33"/>
      <c r="F565" s="33"/>
      <c r="G565" s="33"/>
      <c r="H565" s="33"/>
      <c r="I565" s="480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</row>
    <row r="566" spans="1:41" ht="12.75" customHeight="1">
      <c r="A566" s="329"/>
      <c r="B566" s="330"/>
      <c r="C566" s="331"/>
      <c r="D566" s="33"/>
      <c r="E566" s="33"/>
      <c r="F566" s="33"/>
      <c r="G566" s="33"/>
      <c r="H566" s="33"/>
      <c r="I566" s="480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</row>
    <row r="567" spans="1:41" ht="12.75" customHeight="1">
      <c r="A567" s="329"/>
      <c r="B567" s="330"/>
      <c r="C567" s="331"/>
      <c r="D567" s="33"/>
      <c r="E567" s="33"/>
      <c r="F567" s="33"/>
      <c r="G567" s="33"/>
      <c r="H567" s="33"/>
      <c r="I567" s="480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</row>
    <row r="568" spans="1:41" ht="12.75" customHeight="1">
      <c r="A568" s="329"/>
      <c r="B568" s="330"/>
      <c r="C568" s="331"/>
      <c r="D568" s="33"/>
      <c r="E568" s="33"/>
      <c r="F568" s="33"/>
      <c r="G568" s="33"/>
      <c r="H568" s="33"/>
      <c r="I568" s="480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</row>
    <row r="569" spans="1:41" ht="12.75" customHeight="1">
      <c r="A569" s="329"/>
      <c r="B569" s="330"/>
      <c r="C569" s="331"/>
      <c r="D569" s="33"/>
      <c r="E569" s="33"/>
      <c r="F569" s="33"/>
      <c r="G569" s="33"/>
      <c r="H569" s="33"/>
      <c r="I569" s="480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</row>
    <row r="570" spans="1:41" ht="12.75" customHeight="1">
      <c r="A570" s="329"/>
      <c r="B570" s="330"/>
      <c r="C570" s="331"/>
      <c r="D570" s="33"/>
      <c r="E570" s="33"/>
      <c r="F570" s="33"/>
      <c r="G570" s="33"/>
      <c r="H570" s="33"/>
      <c r="I570" s="480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</row>
    <row r="571" spans="1:41" ht="12.75" customHeight="1">
      <c r="A571" s="329"/>
      <c r="B571" s="330"/>
      <c r="C571" s="331"/>
      <c r="D571" s="33"/>
      <c r="E571" s="33"/>
      <c r="F571" s="33"/>
      <c r="G571" s="33"/>
      <c r="H571" s="33"/>
      <c r="I571" s="480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</row>
    <row r="572" spans="1:41" ht="12.75" customHeight="1">
      <c r="A572" s="329"/>
      <c r="B572" s="330"/>
      <c r="C572" s="331"/>
      <c r="D572" s="33"/>
      <c r="E572" s="33"/>
      <c r="F572" s="33"/>
      <c r="G572" s="33"/>
      <c r="H572" s="33"/>
      <c r="I572" s="480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</row>
    <row r="573" spans="1:41" ht="12.75" customHeight="1">
      <c r="A573" s="329"/>
      <c r="B573" s="330"/>
      <c r="C573" s="331"/>
      <c r="D573" s="33"/>
      <c r="E573" s="33"/>
      <c r="F573" s="33"/>
      <c r="G573" s="33"/>
      <c r="H573" s="33"/>
      <c r="I573" s="480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</row>
    <row r="574" spans="1:41" ht="12.75" customHeight="1">
      <c r="A574" s="329"/>
      <c r="B574" s="330"/>
      <c r="C574" s="331"/>
      <c r="D574" s="33"/>
      <c r="E574" s="33"/>
      <c r="F574" s="33"/>
      <c r="G574" s="33"/>
      <c r="H574" s="33"/>
      <c r="I574" s="480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</row>
    <row r="575" spans="1:41" ht="12.75" customHeight="1">
      <c r="A575" s="329"/>
      <c r="B575" s="330"/>
      <c r="C575" s="331"/>
      <c r="D575" s="33"/>
      <c r="E575" s="33"/>
      <c r="F575" s="33"/>
      <c r="G575" s="33"/>
      <c r="H575" s="33"/>
      <c r="I575" s="480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</row>
    <row r="576" spans="1:41" ht="12.75" customHeight="1">
      <c r="A576" s="329"/>
      <c r="B576" s="330"/>
      <c r="C576" s="331"/>
      <c r="D576" s="33"/>
      <c r="E576" s="33"/>
      <c r="F576" s="33"/>
      <c r="G576" s="33"/>
      <c r="H576" s="33"/>
      <c r="I576" s="480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</row>
    <row r="577" spans="1:41" ht="12.75" customHeight="1">
      <c r="A577" s="329"/>
      <c r="B577" s="330"/>
      <c r="C577" s="331"/>
      <c r="D577" s="33"/>
      <c r="E577" s="33"/>
      <c r="F577" s="33"/>
      <c r="G577" s="33"/>
      <c r="H577" s="33"/>
      <c r="I577" s="480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</row>
    <row r="578" spans="1:41" ht="12.75" customHeight="1">
      <c r="A578" s="329"/>
      <c r="B578" s="330"/>
      <c r="C578" s="331"/>
      <c r="D578" s="33"/>
      <c r="E578" s="33"/>
      <c r="F578" s="33"/>
      <c r="G578" s="33"/>
      <c r="H578" s="33"/>
      <c r="I578" s="480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</row>
    <row r="579" spans="1:41" ht="12.75" customHeight="1">
      <c r="A579" s="329"/>
      <c r="B579" s="330"/>
      <c r="C579" s="331"/>
      <c r="D579" s="33"/>
      <c r="E579" s="33"/>
      <c r="F579" s="33"/>
      <c r="G579" s="33"/>
      <c r="H579" s="33"/>
      <c r="I579" s="480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</row>
    <row r="580" spans="1:41" ht="12.75" customHeight="1">
      <c r="A580" s="329"/>
      <c r="B580" s="330"/>
      <c r="C580" s="331"/>
      <c r="D580" s="33"/>
      <c r="E580" s="33"/>
      <c r="F580" s="33"/>
      <c r="G580" s="33"/>
      <c r="H580" s="33"/>
      <c r="I580" s="480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</row>
    <row r="581" spans="1:41" ht="12.75" customHeight="1">
      <c r="A581" s="329"/>
      <c r="B581" s="330"/>
      <c r="C581" s="331"/>
      <c r="D581" s="33"/>
      <c r="E581" s="33"/>
      <c r="F581" s="33"/>
      <c r="G581" s="33"/>
      <c r="H581" s="33"/>
      <c r="I581" s="480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</row>
    <row r="582" spans="1:41" ht="12.75" customHeight="1">
      <c r="A582" s="329"/>
      <c r="B582" s="330"/>
      <c r="C582" s="331"/>
      <c r="D582" s="33"/>
      <c r="E582" s="33"/>
      <c r="F582" s="33"/>
      <c r="G582" s="33"/>
      <c r="H582" s="33"/>
      <c r="I582" s="480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</row>
    <row r="583" spans="1:41" ht="12.75" customHeight="1">
      <c r="A583" s="329"/>
      <c r="B583" s="330"/>
      <c r="C583" s="331"/>
      <c r="D583" s="33"/>
      <c r="E583" s="33"/>
      <c r="F583" s="33"/>
      <c r="G583" s="33"/>
      <c r="H583" s="33"/>
      <c r="I583" s="480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</row>
    <row r="584" spans="1:41" ht="12.75" customHeight="1">
      <c r="A584" s="329"/>
      <c r="B584" s="330"/>
      <c r="C584" s="331"/>
      <c r="D584" s="33"/>
      <c r="E584" s="33"/>
      <c r="F584" s="33"/>
      <c r="G584" s="33"/>
      <c r="H584" s="33"/>
      <c r="I584" s="480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</row>
    <row r="585" spans="1:41" ht="12.75" customHeight="1">
      <c r="A585" s="329"/>
      <c r="B585" s="330"/>
      <c r="C585" s="331"/>
      <c r="D585" s="33"/>
      <c r="E585" s="33"/>
      <c r="F585" s="33"/>
      <c r="G585" s="33"/>
      <c r="H585" s="33"/>
      <c r="I585" s="480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</row>
    <row r="586" spans="1:41" ht="12.75" customHeight="1">
      <c r="A586" s="329"/>
      <c r="B586" s="330"/>
      <c r="C586" s="331"/>
      <c r="D586" s="33"/>
      <c r="E586" s="33"/>
      <c r="F586" s="33"/>
      <c r="G586" s="33"/>
      <c r="H586" s="33"/>
      <c r="I586" s="480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</row>
    <row r="587" spans="1:41" ht="12.75" customHeight="1">
      <c r="A587" s="329"/>
      <c r="B587" s="330"/>
      <c r="C587" s="331"/>
      <c r="D587" s="33"/>
      <c r="E587" s="33"/>
      <c r="F587" s="33"/>
      <c r="G587" s="33"/>
      <c r="H587" s="33"/>
      <c r="I587" s="480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</row>
    <row r="588" spans="1:41" ht="12.75" customHeight="1">
      <c r="A588" s="329"/>
      <c r="B588" s="330"/>
      <c r="C588" s="331"/>
      <c r="D588" s="33"/>
      <c r="E588" s="33"/>
      <c r="F588" s="33"/>
      <c r="G588" s="33"/>
      <c r="H588" s="33"/>
      <c r="I588" s="480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</row>
    <row r="589" spans="1:41" ht="12.75" customHeight="1">
      <c r="A589" s="329"/>
      <c r="B589" s="330"/>
      <c r="C589" s="331"/>
      <c r="D589" s="33"/>
      <c r="E589" s="33"/>
      <c r="F589" s="33"/>
      <c r="G589" s="33"/>
      <c r="H589" s="33"/>
      <c r="I589" s="480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</row>
    <row r="590" spans="1:41" ht="12.75" customHeight="1">
      <c r="A590" s="329"/>
      <c r="B590" s="330"/>
      <c r="C590" s="331"/>
      <c r="D590" s="33"/>
      <c r="E590" s="33"/>
      <c r="F590" s="33"/>
      <c r="G590" s="33"/>
      <c r="H590" s="33"/>
      <c r="I590" s="480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</row>
    <row r="591" spans="1:41" ht="12.75" customHeight="1">
      <c r="A591" s="329"/>
      <c r="B591" s="330"/>
      <c r="C591" s="331"/>
      <c r="D591" s="33"/>
      <c r="E591" s="33"/>
      <c r="F591" s="33"/>
      <c r="G591" s="33"/>
      <c r="H591" s="33"/>
      <c r="I591" s="480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</row>
    <row r="592" spans="1:41" ht="12.75" customHeight="1">
      <c r="A592" s="329"/>
      <c r="B592" s="330"/>
      <c r="C592" s="331"/>
      <c r="D592" s="33"/>
      <c r="E592" s="33"/>
      <c r="F592" s="33"/>
      <c r="G592" s="33"/>
      <c r="H592" s="33"/>
      <c r="I592" s="480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</row>
    <row r="593" spans="1:41" ht="12.75" customHeight="1">
      <c r="A593" s="329"/>
      <c r="B593" s="330"/>
      <c r="C593" s="331"/>
      <c r="D593" s="33"/>
      <c r="E593" s="33"/>
      <c r="F593" s="33"/>
      <c r="G593" s="33"/>
      <c r="H593" s="33"/>
      <c r="I593" s="480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</row>
    <row r="594" spans="1:41" ht="12.75" customHeight="1">
      <c r="A594" s="329"/>
      <c r="B594" s="330"/>
      <c r="C594" s="331"/>
      <c r="D594" s="33"/>
      <c r="E594" s="33"/>
      <c r="F594" s="33"/>
      <c r="G594" s="33"/>
      <c r="H594" s="33"/>
      <c r="I594" s="480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</row>
    <row r="595" spans="1:41" ht="12.75" customHeight="1">
      <c r="A595" s="329"/>
      <c r="B595" s="330"/>
      <c r="C595" s="331"/>
      <c r="D595" s="33"/>
      <c r="E595" s="33"/>
      <c r="F595" s="33"/>
      <c r="G595" s="33"/>
      <c r="H595" s="33"/>
      <c r="I595" s="480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</row>
    <row r="596" spans="1:41" ht="12.75" customHeight="1">
      <c r="A596" s="329"/>
      <c r="B596" s="330"/>
      <c r="C596" s="331"/>
      <c r="D596" s="33"/>
      <c r="E596" s="33"/>
      <c r="F596" s="33"/>
      <c r="G596" s="33"/>
      <c r="H596" s="33"/>
      <c r="I596" s="480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</row>
    <row r="597" spans="1:41" ht="12.75" customHeight="1">
      <c r="A597" s="329"/>
      <c r="B597" s="330"/>
      <c r="C597" s="331"/>
      <c r="D597" s="33"/>
      <c r="E597" s="33"/>
      <c r="F597" s="33"/>
      <c r="G597" s="33"/>
      <c r="H597" s="33"/>
      <c r="I597" s="480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</row>
    <row r="598" spans="1:41" ht="12.75" customHeight="1">
      <c r="A598" s="329"/>
      <c r="B598" s="330"/>
      <c r="C598" s="331"/>
      <c r="D598" s="33"/>
      <c r="E598" s="33"/>
      <c r="F598" s="33"/>
      <c r="G598" s="33"/>
      <c r="H598" s="33"/>
      <c r="I598" s="480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</row>
    <row r="599" spans="1:41" ht="12.75" customHeight="1">
      <c r="A599" s="329"/>
      <c r="B599" s="330"/>
      <c r="C599" s="331"/>
      <c r="D599" s="33"/>
      <c r="E599" s="33"/>
      <c r="F599" s="33"/>
      <c r="G599" s="33"/>
      <c r="H599" s="33"/>
      <c r="I599" s="480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</row>
    <row r="600" spans="1:41" ht="12.75" customHeight="1">
      <c r="A600" s="329"/>
      <c r="B600" s="330"/>
      <c r="C600" s="331"/>
      <c r="D600" s="33"/>
      <c r="E600" s="33"/>
      <c r="F600" s="33"/>
      <c r="G600" s="33"/>
      <c r="H600" s="33"/>
      <c r="I600" s="480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</row>
    <row r="601" spans="1:41" ht="12.75" customHeight="1">
      <c r="A601" s="329"/>
      <c r="B601" s="330"/>
      <c r="C601" s="331"/>
      <c r="D601" s="33"/>
      <c r="E601" s="33"/>
      <c r="F601" s="33"/>
      <c r="G601" s="33"/>
      <c r="H601" s="33"/>
      <c r="I601" s="480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</row>
    <row r="602" spans="1:41" ht="12.75" customHeight="1">
      <c r="A602" s="329"/>
      <c r="B602" s="330"/>
      <c r="C602" s="331"/>
      <c r="D602" s="33"/>
      <c r="E602" s="33"/>
      <c r="F602" s="33"/>
      <c r="G602" s="33"/>
      <c r="H602" s="33"/>
      <c r="I602" s="480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</row>
    <row r="603" spans="1:41" ht="12.75" customHeight="1">
      <c r="A603" s="329"/>
      <c r="B603" s="330"/>
      <c r="C603" s="331"/>
      <c r="D603" s="33"/>
      <c r="E603" s="33"/>
      <c r="F603" s="33"/>
      <c r="G603" s="33"/>
      <c r="H603" s="33"/>
      <c r="I603" s="480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</row>
    <row r="604" spans="1:41" ht="12.75" customHeight="1">
      <c r="A604" s="329"/>
      <c r="B604" s="330"/>
      <c r="C604" s="331"/>
      <c r="D604" s="33"/>
      <c r="E604" s="33"/>
      <c r="F604" s="33"/>
      <c r="G604" s="33"/>
      <c r="H604" s="33"/>
      <c r="I604" s="480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</row>
    <row r="605" spans="1:41" ht="12.75" customHeight="1">
      <c r="A605" s="329"/>
      <c r="B605" s="330"/>
      <c r="C605" s="331"/>
      <c r="D605" s="33"/>
      <c r="E605" s="33"/>
      <c r="F605" s="33"/>
      <c r="G605" s="33"/>
      <c r="H605" s="33"/>
      <c r="I605" s="480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</row>
    <row r="606" spans="1:41" ht="12.75" customHeight="1">
      <c r="A606" s="329"/>
      <c r="B606" s="330"/>
      <c r="C606" s="331"/>
      <c r="D606" s="33"/>
      <c r="E606" s="33"/>
      <c r="F606" s="33"/>
      <c r="G606" s="33"/>
      <c r="H606" s="33"/>
      <c r="I606" s="480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</row>
    <row r="607" spans="1:41" ht="12.75" customHeight="1">
      <c r="A607" s="329"/>
      <c r="B607" s="330"/>
      <c r="C607" s="331"/>
      <c r="D607" s="33"/>
      <c r="E607" s="33"/>
      <c r="F607" s="33"/>
      <c r="G607" s="33"/>
      <c r="H607" s="33"/>
      <c r="I607" s="480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</row>
    <row r="608" spans="1:41" ht="12.75" customHeight="1">
      <c r="A608" s="329"/>
      <c r="B608" s="330"/>
      <c r="C608" s="331"/>
      <c r="D608" s="33"/>
      <c r="E608" s="33"/>
      <c r="F608" s="33"/>
      <c r="G608" s="33"/>
      <c r="H608" s="33"/>
      <c r="I608" s="480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</row>
    <row r="609" spans="1:41" ht="12.75" customHeight="1">
      <c r="A609" s="329"/>
      <c r="B609" s="330"/>
      <c r="C609" s="331"/>
      <c r="D609" s="33"/>
      <c r="E609" s="33"/>
      <c r="F609" s="33"/>
      <c r="G609" s="33"/>
      <c r="H609" s="33"/>
      <c r="I609" s="480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</row>
    <row r="610" spans="1:41" ht="12.75" customHeight="1">
      <c r="A610" s="329"/>
      <c r="B610" s="330"/>
      <c r="C610" s="331"/>
      <c r="D610" s="33"/>
      <c r="E610" s="33"/>
      <c r="F610" s="33"/>
      <c r="G610" s="33"/>
      <c r="H610" s="33"/>
      <c r="I610" s="480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</row>
    <row r="611" spans="1:41" ht="12.75" customHeight="1">
      <c r="A611" s="329"/>
      <c r="B611" s="330"/>
      <c r="C611" s="331"/>
      <c r="D611" s="33"/>
      <c r="E611" s="33"/>
      <c r="F611" s="33"/>
      <c r="G611" s="33"/>
      <c r="H611" s="33"/>
      <c r="I611" s="480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</row>
    <row r="612" spans="1:41" ht="12.75" customHeight="1">
      <c r="A612" s="329"/>
      <c r="B612" s="330"/>
      <c r="C612" s="331"/>
      <c r="D612" s="33"/>
      <c r="E612" s="33"/>
      <c r="F612" s="33"/>
      <c r="G612" s="33"/>
      <c r="H612" s="33"/>
      <c r="I612" s="480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</row>
    <row r="613" spans="1:41" ht="12.75" customHeight="1">
      <c r="A613" s="329"/>
      <c r="B613" s="330"/>
      <c r="C613" s="331"/>
      <c r="D613" s="33"/>
      <c r="E613" s="33"/>
      <c r="F613" s="33"/>
      <c r="G613" s="33"/>
      <c r="H613" s="33"/>
      <c r="I613" s="480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</row>
    <row r="614" spans="1:41" ht="12.75" customHeight="1">
      <c r="A614" s="329"/>
      <c r="B614" s="330"/>
      <c r="C614" s="331"/>
      <c r="D614" s="33"/>
      <c r="E614" s="33"/>
      <c r="F614" s="33"/>
      <c r="G614" s="33"/>
      <c r="H614" s="33"/>
      <c r="I614" s="480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</row>
    <row r="615" spans="1:41" ht="12.75" customHeight="1">
      <c r="A615" s="329"/>
      <c r="B615" s="330"/>
      <c r="C615" s="331"/>
      <c r="D615" s="33"/>
      <c r="E615" s="33"/>
      <c r="F615" s="33"/>
      <c r="G615" s="33"/>
      <c r="H615" s="33"/>
      <c r="I615" s="480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</row>
    <row r="616" spans="1:41" ht="12.75" customHeight="1">
      <c r="A616" s="329"/>
      <c r="B616" s="330"/>
      <c r="C616" s="331"/>
      <c r="D616" s="33"/>
      <c r="E616" s="33"/>
      <c r="F616" s="33"/>
      <c r="G616" s="33"/>
      <c r="H616" s="33"/>
      <c r="I616" s="480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</row>
    <row r="617" spans="1:41" ht="12.75" customHeight="1">
      <c r="A617" s="329"/>
      <c r="B617" s="330"/>
      <c r="C617" s="331"/>
      <c r="D617" s="33"/>
      <c r="E617" s="33"/>
      <c r="F617" s="33"/>
      <c r="G617" s="33"/>
      <c r="H617" s="33"/>
      <c r="I617" s="480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</row>
    <row r="618" spans="1:41" ht="12.75" customHeight="1">
      <c r="A618" s="329"/>
      <c r="B618" s="330"/>
      <c r="C618" s="331"/>
      <c r="D618" s="33"/>
      <c r="E618" s="33"/>
      <c r="F618" s="33"/>
      <c r="G618" s="33"/>
      <c r="H618" s="33"/>
      <c r="I618" s="480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</row>
    <row r="619" spans="1:41" ht="12.75" customHeight="1">
      <c r="A619" s="329"/>
      <c r="B619" s="330"/>
      <c r="C619" s="331"/>
      <c r="D619" s="33"/>
      <c r="E619" s="33"/>
      <c r="F619" s="33"/>
      <c r="G619" s="33"/>
      <c r="H619" s="33"/>
      <c r="I619" s="480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</row>
    <row r="620" spans="1:41" ht="12.75" customHeight="1">
      <c r="A620" s="329"/>
      <c r="B620" s="330"/>
      <c r="C620" s="331"/>
      <c r="D620" s="33"/>
      <c r="E620" s="33"/>
      <c r="F620" s="33"/>
      <c r="G620" s="33"/>
      <c r="H620" s="33"/>
      <c r="I620" s="480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</row>
    <row r="621" spans="1:41" ht="12.75" customHeight="1">
      <c r="A621" s="329"/>
      <c r="B621" s="330"/>
      <c r="C621" s="331"/>
      <c r="D621" s="33"/>
      <c r="E621" s="33"/>
      <c r="F621" s="33"/>
      <c r="G621" s="33"/>
      <c r="H621" s="33"/>
      <c r="I621" s="480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</row>
    <row r="622" spans="1:41" ht="12.75" customHeight="1">
      <c r="A622" s="329"/>
      <c r="B622" s="330"/>
      <c r="C622" s="331"/>
      <c r="D622" s="33"/>
      <c r="E622" s="33"/>
      <c r="F622" s="33"/>
      <c r="G622" s="33"/>
      <c r="H622" s="33"/>
      <c r="I622" s="480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</row>
    <row r="623" spans="1:41" ht="12.75" customHeight="1">
      <c r="A623" s="329"/>
      <c r="B623" s="330"/>
      <c r="C623" s="331"/>
      <c r="D623" s="33"/>
      <c r="E623" s="33"/>
      <c r="F623" s="33"/>
      <c r="G623" s="33"/>
      <c r="H623" s="33"/>
      <c r="I623" s="480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</row>
    <row r="624" spans="1:41" ht="12.75" customHeight="1">
      <c r="A624" s="329"/>
      <c r="B624" s="330"/>
      <c r="C624" s="331"/>
      <c r="D624" s="33"/>
      <c r="E624" s="33"/>
      <c r="F624" s="33"/>
      <c r="G624" s="33"/>
      <c r="H624" s="33"/>
      <c r="I624" s="480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</row>
    <row r="625" spans="1:41" ht="12.75" customHeight="1">
      <c r="A625" s="329"/>
      <c r="B625" s="330"/>
      <c r="C625" s="331"/>
      <c r="D625" s="33"/>
      <c r="E625" s="33"/>
      <c r="F625" s="33"/>
      <c r="G625" s="33"/>
      <c r="H625" s="33"/>
      <c r="I625" s="480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</row>
    <row r="626" spans="1:41" ht="12.75" customHeight="1">
      <c r="A626" s="329"/>
      <c r="B626" s="330"/>
      <c r="C626" s="331"/>
      <c r="D626" s="33"/>
      <c r="E626" s="33"/>
      <c r="F626" s="33"/>
      <c r="G626" s="33"/>
      <c r="H626" s="33"/>
      <c r="I626" s="480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</row>
    <row r="627" spans="1:41" ht="12.75" customHeight="1">
      <c r="A627" s="329"/>
      <c r="B627" s="330"/>
      <c r="C627" s="331"/>
      <c r="D627" s="33"/>
      <c r="E627" s="33"/>
      <c r="F627" s="33"/>
      <c r="G627" s="33"/>
      <c r="H627" s="33"/>
      <c r="I627" s="480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1:41" ht="12.75" customHeight="1">
      <c r="A628" s="329"/>
      <c r="B628" s="330"/>
      <c r="C628" s="331"/>
      <c r="D628" s="33"/>
      <c r="E628" s="33"/>
      <c r="F628" s="33"/>
      <c r="G628" s="33"/>
      <c r="H628" s="33"/>
      <c r="I628" s="480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ht="12.75" customHeight="1">
      <c r="A629" s="329"/>
      <c r="B629" s="330"/>
      <c r="C629" s="331"/>
      <c r="D629" s="33"/>
      <c r="E629" s="33"/>
      <c r="F629" s="33"/>
      <c r="G629" s="33"/>
      <c r="H629" s="33"/>
      <c r="I629" s="480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ht="12.75" customHeight="1">
      <c r="A630" s="329"/>
      <c r="B630" s="330"/>
      <c r="C630" s="331"/>
      <c r="D630" s="33"/>
      <c r="E630" s="33"/>
      <c r="F630" s="33"/>
      <c r="G630" s="33"/>
      <c r="H630" s="33"/>
      <c r="I630" s="480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1:41" ht="12.75" customHeight="1">
      <c r="A631" s="329"/>
      <c r="B631" s="330"/>
      <c r="C631" s="331"/>
      <c r="D631" s="33"/>
      <c r="E631" s="33"/>
      <c r="F631" s="33"/>
      <c r="G631" s="33"/>
      <c r="H631" s="33"/>
      <c r="I631" s="480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1:41" ht="12.75" customHeight="1">
      <c r="A632" s="329"/>
      <c r="B632" s="330"/>
      <c r="C632" s="331"/>
      <c r="D632" s="33"/>
      <c r="E632" s="33"/>
      <c r="F632" s="33"/>
      <c r="G632" s="33"/>
      <c r="H632" s="33"/>
      <c r="I632" s="480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1:41" ht="12.75" customHeight="1">
      <c r="A633" s="329"/>
      <c r="B633" s="330"/>
      <c r="C633" s="331"/>
      <c r="D633" s="33"/>
      <c r="E633" s="33"/>
      <c r="F633" s="33"/>
      <c r="G633" s="33"/>
      <c r="H633" s="33"/>
      <c r="I633" s="480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1:41" ht="12.75" customHeight="1">
      <c r="A634" s="329"/>
      <c r="B634" s="330"/>
      <c r="C634" s="331"/>
      <c r="D634" s="33"/>
      <c r="E634" s="33"/>
      <c r="F634" s="33"/>
      <c r="G634" s="33"/>
      <c r="H634" s="33"/>
      <c r="I634" s="480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1:41" ht="12.75" customHeight="1">
      <c r="A635" s="329"/>
      <c r="B635" s="330"/>
      <c r="C635" s="331"/>
      <c r="D635" s="33"/>
      <c r="E635" s="33"/>
      <c r="F635" s="33"/>
      <c r="G635" s="33"/>
      <c r="H635" s="33"/>
      <c r="I635" s="480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</row>
    <row r="636" spans="1:41" ht="12.75" customHeight="1">
      <c r="A636" s="329"/>
      <c r="B636" s="330"/>
      <c r="C636" s="331"/>
      <c r="D636" s="33"/>
      <c r="E636" s="33"/>
      <c r="F636" s="33"/>
      <c r="G636" s="33"/>
      <c r="H636" s="33"/>
      <c r="I636" s="480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1:41" ht="12.75" customHeight="1">
      <c r="A637" s="329"/>
      <c r="B637" s="330"/>
      <c r="C637" s="331"/>
      <c r="D637" s="33"/>
      <c r="E637" s="33"/>
      <c r="F637" s="33"/>
      <c r="G637" s="33"/>
      <c r="H637" s="33"/>
      <c r="I637" s="480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1:41" ht="12.75" customHeight="1">
      <c r="A638" s="329"/>
      <c r="B638" s="330"/>
      <c r="C638" s="331"/>
      <c r="D638" s="33"/>
      <c r="E638" s="33"/>
      <c r="F638" s="33"/>
      <c r="G638" s="33"/>
      <c r="H638" s="33"/>
      <c r="I638" s="480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1:41" ht="12.75" customHeight="1">
      <c r="A639" s="329"/>
      <c r="B639" s="330"/>
      <c r="C639" s="331"/>
      <c r="D639" s="33"/>
      <c r="E639" s="33"/>
      <c r="F639" s="33"/>
      <c r="G639" s="33"/>
      <c r="H639" s="33"/>
      <c r="I639" s="480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1:41" ht="12.75" customHeight="1">
      <c r="A640" s="329"/>
      <c r="B640" s="330"/>
      <c r="C640" s="331"/>
      <c r="D640" s="33"/>
      <c r="E640" s="33"/>
      <c r="F640" s="33"/>
      <c r="G640" s="33"/>
      <c r="H640" s="33"/>
      <c r="I640" s="480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1:41" ht="12.75" customHeight="1">
      <c r="A641" s="329"/>
      <c r="B641" s="330"/>
      <c r="C641" s="331"/>
      <c r="D641" s="33"/>
      <c r="E641" s="33"/>
      <c r="F641" s="33"/>
      <c r="G641" s="33"/>
      <c r="H641" s="33"/>
      <c r="I641" s="480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1:41" ht="12.75" customHeight="1">
      <c r="A642" s="329"/>
      <c r="B642" s="330"/>
      <c r="C642" s="331"/>
      <c r="D642" s="33"/>
      <c r="E642" s="33"/>
      <c r="F642" s="33"/>
      <c r="G642" s="33"/>
      <c r="H642" s="33"/>
      <c r="I642" s="480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  <row r="643" spans="1:41" ht="12.75" customHeight="1">
      <c r="A643" s="329"/>
      <c r="B643" s="330"/>
      <c r="C643" s="331"/>
      <c r="D643" s="33"/>
      <c r="E643" s="33"/>
      <c r="F643" s="33"/>
      <c r="G643" s="33"/>
      <c r="H643" s="33"/>
      <c r="I643" s="480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</row>
    <row r="644" spans="1:41" ht="12.75" customHeight="1">
      <c r="A644" s="329"/>
      <c r="B644" s="330"/>
      <c r="C644" s="331"/>
      <c r="D644" s="33"/>
      <c r="E644" s="33"/>
      <c r="F644" s="33"/>
      <c r="G644" s="33"/>
      <c r="H644" s="33"/>
      <c r="I644" s="480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</row>
    <row r="645" spans="1:41" ht="12.75" customHeight="1">
      <c r="A645" s="329"/>
      <c r="B645" s="330"/>
      <c r="C645" s="331"/>
      <c r="D645" s="33"/>
      <c r="E645" s="33"/>
      <c r="F645" s="33"/>
      <c r="G645" s="33"/>
      <c r="H645" s="33"/>
      <c r="I645" s="480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</row>
    <row r="646" spans="1:41" ht="12.75" customHeight="1">
      <c r="A646" s="329"/>
      <c r="B646" s="330"/>
      <c r="C646" s="331"/>
      <c r="D646" s="33"/>
      <c r="E646" s="33"/>
      <c r="F646" s="33"/>
      <c r="G646" s="33"/>
      <c r="H646" s="33"/>
      <c r="I646" s="480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</row>
    <row r="647" spans="1:41" ht="12.75" customHeight="1">
      <c r="A647" s="329"/>
      <c r="B647" s="330"/>
      <c r="C647" s="331"/>
      <c r="D647" s="33"/>
      <c r="E647" s="33"/>
      <c r="F647" s="33"/>
      <c r="G647" s="33"/>
      <c r="H647" s="33"/>
      <c r="I647" s="480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</row>
    <row r="648" spans="1:41" ht="12.75" customHeight="1">
      <c r="A648" s="329"/>
      <c r="B648" s="330"/>
      <c r="C648" s="331"/>
      <c r="D648" s="33"/>
      <c r="E648" s="33"/>
      <c r="F648" s="33"/>
      <c r="G648" s="33"/>
      <c r="H648" s="33"/>
      <c r="I648" s="480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</row>
    <row r="649" spans="1:41" ht="12.75" customHeight="1">
      <c r="A649" s="329"/>
      <c r="B649" s="330"/>
      <c r="C649" s="331"/>
      <c r="D649" s="33"/>
      <c r="E649" s="33"/>
      <c r="F649" s="33"/>
      <c r="G649" s="33"/>
      <c r="H649" s="33"/>
      <c r="I649" s="480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</row>
    <row r="650" spans="1:41" ht="12.75" customHeight="1">
      <c r="A650" s="329"/>
      <c r="B650" s="330"/>
      <c r="C650" s="331"/>
      <c r="D650" s="33"/>
      <c r="E650" s="33"/>
      <c r="F650" s="33"/>
      <c r="G650" s="33"/>
      <c r="H650" s="33"/>
      <c r="I650" s="480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</row>
    <row r="651" spans="1:41" ht="12.75" customHeight="1">
      <c r="A651" s="329"/>
      <c r="B651" s="330"/>
      <c r="C651" s="331"/>
      <c r="D651" s="33"/>
      <c r="E651" s="33"/>
      <c r="F651" s="33"/>
      <c r="G651" s="33"/>
      <c r="H651" s="33"/>
      <c r="I651" s="480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</row>
    <row r="652" spans="1:41" ht="12.75" customHeight="1">
      <c r="A652" s="329"/>
      <c r="B652" s="330"/>
      <c r="C652" s="331"/>
      <c r="D652" s="33"/>
      <c r="E652" s="33"/>
      <c r="F652" s="33"/>
      <c r="G652" s="33"/>
      <c r="H652" s="33"/>
      <c r="I652" s="480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</row>
    <row r="653" spans="1:41" ht="12.75" customHeight="1">
      <c r="A653" s="329"/>
      <c r="B653" s="330"/>
      <c r="C653" s="331"/>
      <c r="D653" s="33"/>
      <c r="E653" s="33"/>
      <c r="F653" s="33"/>
      <c r="G653" s="33"/>
      <c r="H653" s="33"/>
      <c r="I653" s="480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</row>
    <row r="654" spans="1:41" ht="12.75" customHeight="1">
      <c r="A654" s="329"/>
      <c r="B654" s="330"/>
      <c r="C654" s="331"/>
      <c r="D654" s="33"/>
      <c r="E654" s="33"/>
      <c r="F654" s="33"/>
      <c r="G654" s="33"/>
      <c r="H654" s="33"/>
      <c r="I654" s="480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</row>
    <row r="655" spans="1:41" ht="12.75" customHeight="1">
      <c r="A655" s="329"/>
      <c r="B655" s="330"/>
      <c r="C655" s="331"/>
      <c r="D655" s="33"/>
      <c r="E655" s="33"/>
      <c r="F655" s="33"/>
      <c r="G655" s="33"/>
      <c r="H655" s="33"/>
      <c r="I655" s="480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</row>
    <row r="656" spans="1:41" ht="12.75" customHeight="1">
      <c r="A656" s="329"/>
      <c r="B656" s="330"/>
      <c r="C656" s="331"/>
      <c r="D656" s="33"/>
      <c r="E656" s="33"/>
      <c r="F656" s="33"/>
      <c r="G656" s="33"/>
      <c r="H656" s="33"/>
      <c r="I656" s="480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</row>
    <row r="657" spans="1:41" ht="12.75" customHeight="1">
      <c r="A657" s="329"/>
      <c r="B657" s="330"/>
      <c r="C657" s="331"/>
      <c r="D657" s="33"/>
      <c r="E657" s="33"/>
      <c r="F657" s="33"/>
      <c r="G657" s="33"/>
      <c r="H657" s="33"/>
      <c r="I657" s="480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</row>
    <row r="658" spans="1:41" ht="12.75" customHeight="1">
      <c r="A658" s="329"/>
      <c r="B658" s="330"/>
      <c r="C658" s="331"/>
      <c r="D658" s="33"/>
      <c r="E658" s="33"/>
      <c r="F658" s="33"/>
      <c r="G658" s="33"/>
      <c r="H658" s="33"/>
      <c r="I658" s="480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</row>
    <row r="659" spans="1:41" ht="12.75" customHeight="1">
      <c r="A659" s="329"/>
      <c r="B659" s="330"/>
      <c r="C659" s="331"/>
      <c r="D659" s="33"/>
      <c r="E659" s="33"/>
      <c r="F659" s="33"/>
      <c r="G659" s="33"/>
      <c r="H659" s="33"/>
      <c r="I659" s="480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</row>
    <row r="660" spans="1:41" ht="12.75" customHeight="1">
      <c r="A660" s="329"/>
      <c r="B660" s="330"/>
      <c r="C660" s="331"/>
      <c r="D660" s="33"/>
      <c r="E660" s="33"/>
      <c r="F660" s="33"/>
      <c r="G660" s="33"/>
      <c r="H660" s="33"/>
      <c r="I660" s="480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</row>
    <row r="661" spans="1:41" ht="12.75" customHeight="1">
      <c r="A661" s="329"/>
      <c r="B661" s="330"/>
      <c r="C661" s="331"/>
      <c r="D661" s="33"/>
      <c r="E661" s="33"/>
      <c r="F661" s="33"/>
      <c r="G661" s="33"/>
      <c r="H661" s="33"/>
      <c r="I661" s="480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</row>
    <row r="662" spans="1:41" ht="12.75" customHeight="1">
      <c r="A662" s="329"/>
      <c r="B662" s="330"/>
      <c r="C662" s="331"/>
      <c r="D662" s="33"/>
      <c r="E662" s="33"/>
      <c r="F662" s="33"/>
      <c r="G662" s="33"/>
      <c r="H662" s="33"/>
      <c r="I662" s="480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</row>
    <row r="663" spans="1:41" ht="12.75" customHeight="1">
      <c r="A663" s="329"/>
      <c r="B663" s="330"/>
      <c r="C663" s="331"/>
      <c r="D663" s="33"/>
      <c r="E663" s="33"/>
      <c r="F663" s="33"/>
      <c r="G663" s="33"/>
      <c r="H663" s="33"/>
      <c r="I663" s="480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</row>
    <row r="664" spans="1:41" ht="12.75" customHeight="1">
      <c r="A664" s="329"/>
      <c r="B664" s="330"/>
      <c r="C664" s="331"/>
      <c r="D664" s="33"/>
      <c r="E664" s="33"/>
      <c r="F664" s="33"/>
      <c r="G664" s="33"/>
      <c r="H664" s="33"/>
      <c r="I664" s="480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</row>
    <row r="665" spans="1:41" ht="12.75" customHeight="1">
      <c r="A665" s="329"/>
      <c r="B665" s="330"/>
      <c r="C665" s="331"/>
      <c r="D665" s="33"/>
      <c r="E665" s="33"/>
      <c r="F665" s="33"/>
      <c r="G665" s="33"/>
      <c r="H665" s="33"/>
      <c r="I665" s="480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</row>
    <row r="666" spans="1:41" ht="12.75" customHeight="1">
      <c r="A666" s="329"/>
      <c r="B666" s="330"/>
      <c r="C666" s="331"/>
      <c r="D666" s="33"/>
      <c r="E666" s="33"/>
      <c r="F666" s="33"/>
      <c r="G666" s="33"/>
      <c r="H666" s="33"/>
      <c r="I666" s="480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</row>
    <row r="667" spans="1:41" ht="12.75" customHeight="1">
      <c r="A667" s="329"/>
      <c r="B667" s="330"/>
      <c r="C667" s="331"/>
      <c r="D667" s="33"/>
      <c r="E667" s="33"/>
      <c r="F667" s="33"/>
      <c r="G667" s="33"/>
      <c r="H667" s="33"/>
      <c r="I667" s="480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</row>
    <row r="668" spans="1:41" ht="12.75" customHeight="1">
      <c r="A668" s="329"/>
      <c r="B668" s="330"/>
      <c r="C668" s="331"/>
      <c r="D668" s="33"/>
      <c r="E668" s="33"/>
      <c r="F668" s="33"/>
      <c r="G668" s="33"/>
      <c r="H668" s="33"/>
      <c r="I668" s="480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</row>
    <row r="669" spans="1:41" ht="12.75" customHeight="1">
      <c r="A669" s="329"/>
      <c r="B669" s="330"/>
      <c r="C669" s="331"/>
      <c r="D669" s="33"/>
      <c r="E669" s="33"/>
      <c r="F669" s="33"/>
      <c r="G669" s="33"/>
      <c r="H669" s="33"/>
      <c r="I669" s="480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</row>
    <row r="670" spans="1:41" ht="12.75" customHeight="1">
      <c r="A670" s="329"/>
      <c r="B670" s="330"/>
      <c r="C670" s="331"/>
      <c r="D670" s="33"/>
      <c r="E670" s="33"/>
      <c r="F670" s="33"/>
      <c r="G670" s="33"/>
      <c r="H670" s="33"/>
      <c r="I670" s="480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</row>
    <row r="671" spans="1:41" ht="12.75" customHeight="1">
      <c r="A671" s="329"/>
      <c r="B671" s="330"/>
      <c r="C671" s="331"/>
      <c r="D671" s="33"/>
      <c r="E671" s="33"/>
      <c r="F671" s="33"/>
      <c r="G671" s="33"/>
      <c r="H671" s="33"/>
      <c r="I671" s="480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</row>
    <row r="672" spans="1:41" ht="12.75" customHeight="1">
      <c r="A672" s="329"/>
      <c r="B672" s="330"/>
      <c r="C672" s="331"/>
      <c r="D672" s="33"/>
      <c r="E672" s="33"/>
      <c r="F672" s="33"/>
      <c r="G672" s="33"/>
      <c r="H672" s="33"/>
      <c r="I672" s="480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</row>
    <row r="673" spans="1:41" ht="12.75" customHeight="1">
      <c r="A673" s="329"/>
      <c r="B673" s="330"/>
      <c r="C673" s="331"/>
      <c r="D673" s="33"/>
      <c r="E673" s="33"/>
      <c r="F673" s="33"/>
      <c r="G673" s="33"/>
      <c r="H673" s="33"/>
      <c r="I673" s="480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</row>
    <row r="674" spans="1:41" ht="12.75" customHeight="1">
      <c r="A674" s="329"/>
      <c r="B674" s="330"/>
      <c r="C674" s="331"/>
      <c r="D674" s="33"/>
      <c r="E674" s="33"/>
      <c r="F674" s="33"/>
      <c r="G674" s="33"/>
      <c r="H674" s="33"/>
      <c r="I674" s="480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</row>
    <row r="675" spans="1:41" ht="12.75" customHeight="1">
      <c r="A675" s="329"/>
      <c r="B675" s="330"/>
      <c r="C675" s="331"/>
      <c r="D675" s="33"/>
      <c r="E675" s="33"/>
      <c r="F675" s="33"/>
      <c r="G675" s="33"/>
      <c r="H675" s="33"/>
      <c r="I675" s="480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</row>
    <row r="676" spans="1:41" ht="12.75" customHeight="1">
      <c r="A676" s="329"/>
      <c r="B676" s="330"/>
      <c r="C676" s="331"/>
      <c r="D676" s="33"/>
      <c r="E676" s="33"/>
      <c r="F676" s="33"/>
      <c r="G676" s="33"/>
      <c r="H676" s="33"/>
      <c r="I676" s="480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</row>
    <row r="677" spans="1:41" ht="12.75" customHeight="1">
      <c r="A677" s="329"/>
      <c r="B677" s="330"/>
      <c r="C677" s="331"/>
      <c r="D677" s="33"/>
      <c r="E677" s="33"/>
      <c r="F677" s="33"/>
      <c r="G677" s="33"/>
      <c r="H677" s="33"/>
      <c r="I677" s="480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</row>
    <row r="678" spans="1:41" ht="12.75" customHeight="1">
      <c r="A678" s="329"/>
      <c r="B678" s="330"/>
      <c r="C678" s="331"/>
      <c r="D678" s="33"/>
      <c r="E678" s="33"/>
      <c r="F678" s="33"/>
      <c r="G678" s="33"/>
      <c r="H678" s="33"/>
      <c r="I678" s="480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</row>
    <row r="679" spans="1:41" ht="12.75" customHeight="1">
      <c r="A679" s="329"/>
      <c r="B679" s="330"/>
      <c r="C679" s="331"/>
      <c r="D679" s="33"/>
      <c r="E679" s="33"/>
      <c r="F679" s="33"/>
      <c r="G679" s="33"/>
      <c r="H679" s="33"/>
      <c r="I679" s="480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</row>
    <row r="680" spans="1:41" ht="12.75" customHeight="1">
      <c r="A680" s="329"/>
      <c r="B680" s="330"/>
      <c r="C680" s="331"/>
      <c r="D680" s="33"/>
      <c r="E680" s="33"/>
      <c r="F680" s="33"/>
      <c r="G680" s="33"/>
      <c r="H680" s="33"/>
      <c r="I680" s="480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</row>
    <row r="681" spans="1:41" ht="12.75" customHeight="1">
      <c r="A681" s="329"/>
      <c r="B681" s="330"/>
      <c r="C681" s="331"/>
      <c r="D681" s="33"/>
      <c r="E681" s="33"/>
      <c r="F681" s="33"/>
      <c r="G681" s="33"/>
      <c r="H681" s="33"/>
      <c r="I681" s="480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</row>
    <row r="682" spans="1:41" ht="12.75" customHeight="1">
      <c r="A682" s="329"/>
      <c r="B682" s="330"/>
      <c r="C682" s="331"/>
      <c r="D682" s="33"/>
      <c r="E682" s="33"/>
      <c r="F682" s="33"/>
      <c r="G682" s="33"/>
      <c r="H682" s="33"/>
      <c r="I682" s="480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</row>
    <row r="683" spans="1:41" ht="12.75" customHeight="1">
      <c r="A683" s="329"/>
      <c r="B683" s="330"/>
      <c r="C683" s="331"/>
      <c r="D683" s="33"/>
      <c r="E683" s="33"/>
      <c r="F683" s="33"/>
      <c r="G683" s="33"/>
      <c r="H683" s="33"/>
      <c r="I683" s="480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</row>
    <row r="684" spans="1:41" ht="12.75" customHeight="1">
      <c r="A684" s="329"/>
      <c r="B684" s="330"/>
      <c r="C684" s="331"/>
      <c r="D684" s="33"/>
      <c r="E684" s="33"/>
      <c r="F684" s="33"/>
      <c r="G684" s="33"/>
      <c r="H684" s="33"/>
      <c r="I684" s="480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</row>
    <row r="685" spans="1:41" ht="12.75" customHeight="1">
      <c r="A685" s="329"/>
      <c r="B685" s="330"/>
      <c r="C685" s="331"/>
      <c r="D685" s="33"/>
      <c r="E685" s="33"/>
      <c r="F685" s="33"/>
      <c r="G685" s="33"/>
      <c r="H685" s="33"/>
      <c r="I685" s="480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</row>
    <row r="686" spans="1:41" ht="12.75" customHeight="1">
      <c r="A686" s="329"/>
      <c r="B686" s="330"/>
      <c r="C686" s="331"/>
      <c r="D686" s="33"/>
      <c r="E686" s="33"/>
      <c r="F686" s="33"/>
      <c r="G686" s="33"/>
      <c r="H686" s="33"/>
      <c r="I686" s="480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</row>
    <row r="687" spans="1:41" ht="12.75" customHeight="1">
      <c r="A687" s="329"/>
      <c r="B687" s="330"/>
      <c r="C687" s="331"/>
      <c r="D687" s="33"/>
      <c r="E687" s="33"/>
      <c r="F687" s="33"/>
      <c r="G687" s="33"/>
      <c r="H687" s="33"/>
      <c r="I687" s="480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</row>
    <row r="688" spans="1:41" ht="12.75" customHeight="1">
      <c r="A688" s="329"/>
      <c r="B688" s="330"/>
      <c r="C688" s="331"/>
      <c r="D688" s="33"/>
      <c r="E688" s="33"/>
      <c r="F688" s="33"/>
      <c r="G688" s="33"/>
      <c r="H688" s="33"/>
      <c r="I688" s="480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</row>
    <row r="689" spans="1:41" ht="12.75" customHeight="1">
      <c r="A689" s="329"/>
      <c r="B689" s="330"/>
      <c r="C689" s="331"/>
      <c r="D689" s="33"/>
      <c r="E689" s="33"/>
      <c r="F689" s="33"/>
      <c r="G689" s="33"/>
      <c r="H689" s="33"/>
      <c r="I689" s="480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</row>
    <row r="690" spans="1:41" ht="12.75" customHeight="1">
      <c r="A690" s="329"/>
      <c r="B690" s="330"/>
      <c r="C690" s="331"/>
      <c r="D690" s="33"/>
      <c r="E690" s="33"/>
      <c r="F690" s="33"/>
      <c r="G690" s="33"/>
      <c r="H690" s="33"/>
      <c r="I690" s="480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</row>
    <row r="691" spans="1:41" ht="12.75" customHeight="1">
      <c r="A691" s="329"/>
      <c r="B691" s="330"/>
      <c r="C691" s="331"/>
      <c r="D691" s="33"/>
      <c r="E691" s="33"/>
      <c r="F691" s="33"/>
      <c r="G691" s="33"/>
      <c r="H691" s="33"/>
      <c r="I691" s="480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</row>
    <row r="692" spans="1:41" ht="12.75" customHeight="1">
      <c r="A692" s="329"/>
      <c r="B692" s="330"/>
      <c r="C692" s="331"/>
      <c r="D692" s="33"/>
      <c r="E692" s="33"/>
      <c r="F692" s="33"/>
      <c r="G692" s="33"/>
      <c r="H692" s="33"/>
      <c r="I692" s="480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</row>
    <row r="693" spans="1:41" ht="12.75" customHeight="1">
      <c r="A693" s="329"/>
      <c r="B693" s="330"/>
      <c r="C693" s="331"/>
      <c r="D693" s="33"/>
      <c r="E693" s="33"/>
      <c r="F693" s="33"/>
      <c r="G693" s="33"/>
      <c r="H693" s="33"/>
      <c r="I693" s="480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</row>
    <row r="694" spans="1:41" ht="12.75" customHeight="1">
      <c r="A694" s="329"/>
      <c r="B694" s="330"/>
      <c r="C694" s="331"/>
      <c r="D694" s="33"/>
      <c r="E694" s="33"/>
      <c r="F694" s="33"/>
      <c r="G694" s="33"/>
      <c r="H694" s="33"/>
      <c r="I694" s="480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</row>
    <row r="695" spans="1:41" ht="12.75" customHeight="1">
      <c r="A695" s="329"/>
      <c r="B695" s="330"/>
      <c r="C695" s="331"/>
      <c r="D695" s="33"/>
      <c r="E695" s="33"/>
      <c r="F695" s="33"/>
      <c r="G695" s="33"/>
      <c r="H695" s="33"/>
      <c r="I695" s="480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</row>
    <row r="696" spans="1:41" ht="12.75" customHeight="1">
      <c r="A696" s="329"/>
      <c r="B696" s="330"/>
      <c r="C696" s="331"/>
      <c r="D696" s="33"/>
      <c r="E696" s="33"/>
      <c r="F696" s="33"/>
      <c r="G696" s="33"/>
      <c r="H696" s="33"/>
      <c r="I696" s="480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</row>
    <row r="697" spans="1:41" ht="12.75" customHeight="1">
      <c r="A697" s="329"/>
      <c r="B697" s="330"/>
      <c r="C697" s="331"/>
      <c r="D697" s="33"/>
      <c r="E697" s="33"/>
      <c r="F697" s="33"/>
      <c r="G697" s="33"/>
      <c r="H697" s="33"/>
      <c r="I697" s="480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</row>
    <row r="698" spans="1:41" ht="12.75" customHeight="1">
      <c r="A698" s="329"/>
      <c r="B698" s="330"/>
      <c r="C698" s="331"/>
      <c r="D698" s="33"/>
      <c r="E698" s="33"/>
      <c r="F698" s="33"/>
      <c r="G698" s="33"/>
      <c r="H698" s="33"/>
      <c r="I698" s="480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</row>
    <row r="699" spans="1:41" ht="12.75" customHeight="1">
      <c r="A699" s="329"/>
      <c r="B699" s="330"/>
      <c r="C699" s="331"/>
      <c r="D699" s="33"/>
      <c r="E699" s="33"/>
      <c r="F699" s="33"/>
      <c r="G699" s="33"/>
      <c r="H699" s="33"/>
      <c r="I699" s="480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</row>
    <row r="700" spans="1:41" ht="12.75" customHeight="1">
      <c r="A700" s="329"/>
      <c r="B700" s="330"/>
      <c r="C700" s="331"/>
      <c r="D700" s="33"/>
      <c r="E700" s="33"/>
      <c r="F700" s="33"/>
      <c r="G700" s="33"/>
      <c r="H700" s="33"/>
      <c r="I700" s="480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</row>
    <row r="701" spans="1:41" ht="12.75" customHeight="1">
      <c r="A701" s="329"/>
      <c r="B701" s="330"/>
      <c r="C701" s="331"/>
      <c r="D701" s="33"/>
      <c r="E701" s="33"/>
      <c r="F701" s="33"/>
      <c r="G701" s="33"/>
      <c r="H701" s="33"/>
      <c r="I701" s="480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</row>
    <row r="702" spans="1:41" ht="12.75" customHeight="1">
      <c r="A702" s="329"/>
      <c r="B702" s="330"/>
      <c r="C702" s="331"/>
      <c r="D702" s="33"/>
      <c r="E702" s="33"/>
      <c r="F702" s="33"/>
      <c r="G702" s="33"/>
      <c r="H702" s="33"/>
      <c r="I702" s="480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</row>
    <row r="703" spans="1:41" ht="12.75" customHeight="1">
      <c r="A703" s="329"/>
      <c r="B703" s="330"/>
      <c r="C703" s="331"/>
      <c r="D703" s="33"/>
      <c r="E703" s="33"/>
      <c r="F703" s="33"/>
      <c r="G703" s="33"/>
      <c r="H703" s="33"/>
      <c r="I703" s="480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</row>
    <row r="704" spans="1:41" ht="12.75" customHeight="1">
      <c r="A704" s="329"/>
      <c r="B704" s="330"/>
      <c r="C704" s="331"/>
      <c r="D704" s="33"/>
      <c r="E704" s="33"/>
      <c r="F704" s="33"/>
      <c r="G704" s="33"/>
      <c r="H704" s="33"/>
      <c r="I704" s="480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</row>
    <row r="705" spans="1:41" ht="12.75" customHeight="1">
      <c r="A705" s="329"/>
      <c r="B705" s="330"/>
      <c r="C705" s="331"/>
      <c r="D705" s="33"/>
      <c r="E705" s="33"/>
      <c r="F705" s="33"/>
      <c r="G705" s="33"/>
      <c r="H705" s="33"/>
      <c r="I705" s="480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</row>
    <row r="706" spans="1:41" ht="12.75" customHeight="1">
      <c r="A706" s="329"/>
      <c r="B706" s="330"/>
      <c r="C706" s="331"/>
      <c r="D706" s="33"/>
      <c r="E706" s="33"/>
      <c r="F706" s="33"/>
      <c r="G706" s="33"/>
      <c r="H706" s="33"/>
      <c r="I706" s="480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</row>
    <row r="707" spans="1:41" ht="12.75" customHeight="1">
      <c r="A707" s="329"/>
      <c r="B707" s="330"/>
      <c r="C707" s="331"/>
      <c r="D707" s="33"/>
      <c r="E707" s="33"/>
      <c r="F707" s="33"/>
      <c r="G707" s="33"/>
      <c r="H707" s="33"/>
      <c r="I707" s="480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</row>
    <row r="708" spans="1:41" ht="12.75" customHeight="1">
      <c r="A708" s="329"/>
      <c r="B708" s="330"/>
      <c r="C708" s="331"/>
      <c r="D708" s="33"/>
      <c r="E708" s="33"/>
      <c r="F708" s="33"/>
      <c r="G708" s="33"/>
      <c r="H708" s="33"/>
      <c r="I708" s="480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</row>
    <row r="709" spans="1:41" ht="12.75" customHeight="1">
      <c r="A709" s="329"/>
      <c r="B709" s="330"/>
      <c r="C709" s="331"/>
      <c r="D709" s="33"/>
      <c r="E709" s="33"/>
      <c r="F709" s="33"/>
      <c r="G709" s="33"/>
      <c r="H709" s="33"/>
      <c r="I709" s="480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</row>
    <row r="710" spans="1:41" ht="12.75" customHeight="1">
      <c r="A710" s="329"/>
      <c r="B710" s="330"/>
      <c r="C710" s="331"/>
      <c r="D710" s="33"/>
      <c r="E710" s="33"/>
      <c r="F710" s="33"/>
      <c r="G710" s="33"/>
      <c r="H710" s="33"/>
      <c r="I710" s="480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</row>
    <row r="711" spans="1:41" ht="12.75" customHeight="1">
      <c r="A711" s="329"/>
      <c r="B711" s="330"/>
      <c r="C711" s="331"/>
      <c r="D711" s="33"/>
      <c r="E711" s="33"/>
      <c r="F711" s="33"/>
      <c r="G711" s="33"/>
      <c r="H711" s="33"/>
      <c r="I711" s="480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</row>
    <row r="712" spans="1:41" ht="12.75" customHeight="1">
      <c r="A712" s="329"/>
      <c r="B712" s="330"/>
      <c r="C712" s="331"/>
      <c r="D712" s="33"/>
      <c r="E712" s="33"/>
      <c r="F712" s="33"/>
      <c r="G712" s="33"/>
      <c r="H712" s="33"/>
      <c r="I712" s="480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</row>
    <row r="713" spans="1:41" ht="12.75" customHeight="1">
      <c r="A713" s="329"/>
      <c r="B713" s="330"/>
      <c r="C713" s="331"/>
      <c r="D713" s="33"/>
      <c r="E713" s="33"/>
      <c r="F713" s="33"/>
      <c r="G713" s="33"/>
      <c r="H713" s="33"/>
      <c r="I713" s="480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</row>
    <row r="714" spans="1:41" ht="12.75" customHeight="1">
      <c r="A714" s="329"/>
      <c r="B714" s="330"/>
      <c r="C714" s="331"/>
      <c r="D714" s="33"/>
      <c r="E714" s="33"/>
      <c r="F714" s="33"/>
      <c r="G714" s="33"/>
      <c r="H714" s="33"/>
      <c r="I714" s="480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</row>
    <row r="715" spans="1:41" ht="12.75" customHeight="1">
      <c r="A715" s="329"/>
      <c r="B715" s="330"/>
      <c r="C715" s="331"/>
      <c r="D715" s="33"/>
      <c r="E715" s="33"/>
      <c r="F715" s="33"/>
      <c r="G715" s="33"/>
      <c r="H715" s="33"/>
      <c r="I715" s="480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</row>
    <row r="716" spans="1:41" ht="12.75" customHeight="1">
      <c r="A716" s="329"/>
      <c r="B716" s="330"/>
      <c r="C716" s="331"/>
      <c r="D716" s="33"/>
      <c r="E716" s="33"/>
      <c r="F716" s="33"/>
      <c r="G716" s="33"/>
      <c r="H716" s="33"/>
      <c r="I716" s="480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</row>
    <row r="717" spans="1:41" ht="12.75" customHeight="1">
      <c r="A717" s="329"/>
      <c r="B717" s="330"/>
      <c r="C717" s="331"/>
      <c r="D717" s="33"/>
      <c r="E717" s="33"/>
      <c r="F717" s="33"/>
      <c r="G717" s="33"/>
      <c r="H717" s="33"/>
      <c r="I717" s="480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</row>
    <row r="718" spans="1:41" ht="12.75" customHeight="1">
      <c r="A718" s="329"/>
      <c r="B718" s="330"/>
      <c r="C718" s="331"/>
      <c r="D718" s="33"/>
      <c r="E718" s="33"/>
      <c r="F718" s="33"/>
      <c r="G718" s="33"/>
      <c r="H718" s="33"/>
      <c r="I718" s="480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</row>
    <row r="719" spans="1:41" ht="12.75" customHeight="1">
      <c r="A719" s="329"/>
      <c r="B719" s="330"/>
      <c r="C719" s="331"/>
      <c r="D719" s="33"/>
      <c r="E719" s="33"/>
      <c r="F719" s="33"/>
      <c r="G719" s="33"/>
      <c r="H719" s="33"/>
      <c r="I719" s="480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</row>
    <row r="720" spans="1:41" ht="12.75" customHeight="1">
      <c r="A720" s="329"/>
      <c r="B720" s="330"/>
      <c r="C720" s="331"/>
      <c r="D720" s="33"/>
      <c r="E720" s="33"/>
      <c r="F720" s="33"/>
      <c r="G720" s="33"/>
      <c r="H720" s="33"/>
      <c r="I720" s="480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</row>
    <row r="721" spans="1:41" ht="12.75" customHeight="1">
      <c r="A721" s="329"/>
      <c r="B721" s="330"/>
      <c r="C721" s="331"/>
      <c r="D721" s="33"/>
      <c r="E721" s="33"/>
      <c r="F721" s="33"/>
      <c r="G721" s="33"/>
      <c r="H721" s="33"/>
      <c r="I721" s="480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</row>
    <row r="722" spans="1:41" ht="12.75" customHeight="1">
      <c r="A722" s="329"/>
      <c r="B722" s="330"/>
      <c r="C722" s="331"/>
      <c r="D722" s="33"/>
      <c r="E722" s="33"/>
      <c r="F722" s="33"/>
      <c r="G722" s="33"/>
      <c r="H722" s="33"/>
      <c r="I722" s="480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</row>
    <row r="723" spans="1:41" ht="12.75" customHeight="1">
      <c r="A723" s="329"/>
      <c r="B723" s="330"/>
      <c r="C723" s="331"/>
      <c r="D723" s="33"/>
      <c r="E723" s="33"/>
      <c r="F723" s="33"/>
      <c r="G723" s="33"/>
      <c r="H723" s="33"/>
      <c r="I723" s="480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</row>
    <row r="724" spans="1:41" ht="12.75" customHeight="1">
      <c r="A724" s="329"/>
      <c r="B724" s="330"/>
      <c r="C724" s="331"/>
      <c r="D724" s="33"/>
      <c r="E724" s="33"/>
      <c r="F724" s="33"/>
      <c r="G724" s="33"/>
      <c r="H724" s="33"/>
      <c r="I724" s="480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</row>
    <row r="725" spans="1:41" ht="12.75" customHeight="1">
      <c r="A725" s="329"/>
      <c r="B725" s="330"/>
      <c r="C725" s="331"/>
      <c r="D725" s="33"/>
      <c r="E725" s="33"/>
      <c r="F725" s="33"/>
      <c r="G725" s="33"/>
      <c r="H725" s="33"/>
      <c r="I725" s="480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</row>
    <row r="726" spans="1:41" ht="12.75" customHeight="1">
      <c r="A726" s="329"/>
      <c r="B726" s="330"/>
      <c r="C726" s="331"/>
      <c r="D726" s="33"/>
      <c r="E726" s="33"/>
      <c r="F726" s="33"/>
      <c r="G726" s="33"/>
      <c r="H726" s="33"/>
      <c r="I726" s="480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</row>
    <row r="727" spans="1:41" ht="12.75" customHeight="1">
      <c r="A727" s="329"/>
      <c r="B727" s="330"/>
      <c r="C727" s="331"/>
      <c r="D727" s="33"/>
      <c r="E727" s="33"/>
      <c r="F727" s="33"/>
      <c r="G727" s="33"/>
      <c r="H727" s="33"/>
      <c r="I727" s="480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</row>
    <row r="728" spans="1:41" ht="12.75" customHeight="1">
      <c r="A728" s="329"/>
      <c r="B728" s="330"/>
      <c r="C728" s="331"/>
      <c r="D728" s="33"/>
      <c r="E728" s="33"/>
      <c r="F728" s="33"/>
      <c r="G728" s="33"/>
      <c r="H728" s="33"/>
      <c r="I728" s="480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</row>
    <row r="729" spans="1:41" ht="12.75" customHeight="1">
      <c r="A729" s="329"/>
      <c r="B729" s="330"/>
      <c r="C729" s="331"/>
      <c r="D729" s="33"/>
      <c r="E729" s="33"/>
      <c r="F729" s="33"/>
      <c r="G729" s="33"/>
      <c r="H729" s="33"/>
      <c r="I729" s="480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</row>
    <row r="730" spans="1:41" ht="12.75" customHeight="1">
      <c r="A730" s="329"/>
      <c r="B730" s="330"/>
      <c r="C730" s="331"/>
      <c r="D730" s="33"/>
      <c r="E730" s="33"/>
      <c r="F730" s="33"/>
      <c r="G730" s="33"/>
      <c r="H730" s="33"/>
      <c r="I730" s="480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</row>
    <row r="731" spans="1:41" ht="12.75" customHeight="1">
      <c r="A731" s="329"/>
      <c r="B731" s="330"/>
      <c r="C731" s="331"/>
      <c r="D731" s="33"/>
      <c r="E731" s="33"/>
      <c r="F731" s="33"/>
      <c r="G731" s="33"/>
      <c r="H731" s="33"/>
      <c r="I731" s="480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</row>
    <row r="732" spans="1:41" ht="12.75" customHeight="1">
      <c r="A732" s="329"/>
      <c r="B732" s="330"/>
      <c r="C732" s="331"/>
      <c r="D732" s="33"/>
      <c r="E732" s="33"/>
      <c r="F732" s="33"/>
      <c r="G732" s="33"/>
      <c r="H732" s="33"/>
      <c r="I732" s="480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</row>
    <row r="733" spans="1:41" ht="12.75" customHeight="1">
      <c r="A733" s="329"/>
      <c r="B733" s="330"/>
      <c r="C733" s="331"/>
      <c r="D733" s="33"/>
      <c r="E733" s="33"/>
      <c r="F733" s="33"/>
      <c r="G733" s="33"/>
      <c r="H733" s="33"/>
      <c r="I733" s="480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</row>
    <row r="734" spans="1:41" ht="12.75" customHeight="1">
      <c r="A734" s="329"/>
      <c r="B734" s="330"/>
      <c r="C734" s="331"/>
      <c r="D734" s="33"/>
      <c r="E734" s="33"/>
      <c r="F734" s="33"/>
      <c r="G734" s="33"/>
      <c r="H734" s="33"/>
      <c r="I734" s="480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</row>
    <row r="735" spans="1:41" ht="12.75" customHeight="1">
      <c r="A735" s="329"/>
      <c r="B735" s="330"/>
      <c r="C735" s="331"/>
      <c r="D735" s="33"/>
      <c r="E735" s="33"/>
      <c r="F735" s="33"/>
      <c r="G735" s="33"/>
      <c r="H735" s="33"/>
      <c r="I735" s="480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</row>
    <row r="736" spans="1:41" ht="12.75" customHeight="1">
      <c r="A736" s="329"/>
      <c r="B736" s="330"/>
      <c r="C736" s="331"/>
      <c r="D736" s="33"/>
      <c r="E736" s="33"/>
      <c r="F736" s="33"/>
      <c r="G736" s="33"/>
      <c r="H736" s="33"/>
      <c r="I736" s="480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</row>
    <row r="737" spans="1:41" ht="12.75" customHeight="1">
      <c r="A737" s="329"/>
      <c r="B737" s="330"/>
      <c r="C737" s="331"/>
      <c r="D737" s="33"/>
      <c r="E737" s="33"/>
      <c r="F737" s="33"/>
      <c r="G737" s="33"/>
      <c r="H737" s="33"/>
      <c r="I737" s="480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</row>
    <row r="738" spans="1:41" ht="12.75" customHeight="1">
      <c r="A738" s="329"/>
      <c r="B738" s="330"/>
      <c r="C738" s="331"/>
      <c r="D738" s="33"/>
      <c r="E738" s="33"/>
      <c r="F738" s="33"/>
      <c r="G738" s="33"/>
      <c r="H738" s="33"/>
      <c r="I738" s="480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</row>
    <row r="739" spans="1:41" ht="12.75" customHeight="1">
      <c r="A739" s="329"/>
      <c r="B739" s="330"/>
      <c r="C739" s="331"/>
      <c r="D739" s="33"/>
      <c r="E739" s="33"/>
      <c r="F739" s="33"/>
      <c r="G739" s="33"/>
      <c r="H739" s="33"/>
      <c r="I739" s="480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</row>
    <row r="740" spans="1:41" ht="12.75" customHeight="1">
      <c r="A740" s="329"/>
      <c r="B740" s="330"/>
      <c r="C740" s="331"/>
      <c r="D740" s="33"/>
      <c r="E740" s="33"/>
      <c r="F740" s="33"/>
      <c r="G740" s="33"/>
      <c r="H740" s="33"/>
      <c r="I740" s="480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</row>
    <row r="741" spans="1:41" ht="12.75" customHeight="1">
      <c r="A741" s="329"/>
      <c r="B741" s="330"/>
      <c r="C741" s="331"/>
      <c r="D741" s="33"/>
      <c r="E741" s="33"/>
      <c r="F741" s="33"/>
      <c r="G741" s="33"/>
      <c r="H741" s="33"/>
      <c r="I741" s="480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</row>
    <row r="742" spans="1:41" ht="12.75" customHeight="1">
      <c r="A742" s="329"/>
      <c r="B742" s="330"/>
      <c r="C742" s="331"/>
      <c r="D742" s="33"/>
      <c r="E742" s="33"/>
      <c r="F742" s="33"/>
      <c r="G742" s="33"/>
      <c r="H742" s="33"/>
      <c r="I742" s="480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</row>
    <row r="743" spans="1:41" ht="12.75" customHeight="1">
      <c r="A743" s="329"/>
      <c r="B743" s="330"/>
      <c r="C743" s="331"/>
      <c r="D743" s="33"/>
      <c r="E743" s="33"/>
      <c r="F743" s="33"/>
      <c r="G743" s="33"/>
      <c r="H743" s="33"/>
      <c r="I743" s="480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</row>
    <row r="744" spans="1:41" ht="12.75" customHeight="1">
      <c r="A744" s="329"/>
      <c r="B744" s="330"/>
      <c r="C744" s="331"/>
      <c r="D744" s="33"/>
      <c r="E744" s="33"/>
      <c r="F744" s="33"/>
      <c r="G744" s="33"/>
      <c r="H744" s="33"/>
      <c r="I744" s="480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</row>
    <row r="745" spans="1:41" ht="12.75" customHeight="1">
      <c r="A745" s="329"/>
      <c r="B745" s="330"/>
      <c r="C745" s="331"/>
      <c r="D745" s="33"/>
      <c r="E745" s="33"/>
      <c r="F745" s="33"/>
      <c r="G745" s="33"/>
      <c r="H745" s="33"/>
      <c r="I745" s="480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</row>
    <row r="746" spans="1:41" ht="12.75" customHeight="1">
      <c r="A746" s="329"/>
      <c r="B746" s="330"/>
      <c r="C746" s="331"/>
      <c r="D746" s="33"/>
      <c r="E746" s="33"/>
      <c r="F746" s="33"/>
      <c r="G746" s="33"/>
      <c r="H746" s="33"/>
      <c r="I746" s="480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</row>
    <row r="747" spans="1:41" ht="12.75" customHeight="1">
      <c r="A747" s="329"/>
      <c r="B747" s="330"/>
      <c r="C747" s="331"/>
      <c r="D747" s="33"/>
      <c r="E747" s="33"/>
      <c r="F747" s="33"/>
      <c r="G747" s="33"/>
      <c r="H747" s="33"/>
      <c r="I747" s="480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</row>
    <row r="748" spans="1:41" ht="12.75" customHeight="1">
      <c r="A748" s="329"/>
      <c r="B748" s="330"/>
      <c r="C748" s="331"/>
      <c r="D748" s="33"/>
      <c r="E748" s="33"/>
      <c r="F748" s="33"/>
      <c r="G748" s="33"/>
      <c r="H748" s="33"/>
      <c r="I748" s="480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</row>
    <row r="749" spans="1:41" ht="12.75" customHeight="1">
      <c r="A749" s="329"/>
      <c r="B749" s="330"/>
      <c r="C749" s="331"/>
      <c r="D749" s="33"/>
      <c r="E749" s="33"/>
      <c r="F749" s="33"/>
      <c r="G749" s="33"/>
      <c r="H749" s="33"/>
      <c r="I749" s="480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</row>
    <row r="750" spans="1:41" ht="12.75" customHeight="1">
      <c r="A750" s="329"/>
      <c r="B750" s="330"/>
      <c r="C750" s="331"/>
      <c r="D750" s="33"/>
      <c r="E750" s="33"/>
      <c r="F750" s="33"/>
      <c r="G750" s="33"/>
      <c r="H750" s="33"/>
      <c r="I750" s="480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</row>
    <row r="751" spans="1:41" ht="12.75" customHeight="1">
      <c r="A751" s="329"/>
      <c r="B751" s="330"/>
      <c r="C751" s="331"/>
      <c r="D751" s="33"/>
      <c r="E751" s="33"/>
      <c r="F751" s="33"/>
      <c r="G751" s="33"/>
      <c r="H751" s="33"/>
      <c r="I751" s="480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</row>
    <row r="752" spans="1:41" ht="12.75" customHeight="1">
      <c r="A752" s="329"/>
      <c r="B752" s="330"/>
      <c r="C752" s="331"/>
      <c r="D752" s="33"/>
      <c r="E752" s="33"/>
      <c r="F752" s="33"/>
      <c r="G752" s="33"/>
      <c r="H752" s="33"/>
      <c r="I752" s="480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</row>
    <row r="753" spans="1:41" ht="12.75" customHeight="1">
      <c r="A753" s="329"/>
      <c r="B753" s="330"/>
      <c r="C753" s="331"/>
      <c r="D753" s="33"/>
      <c r="E753" s="33"/>
      <c r="F753" s="33"/>
      <c r="G753" s="33"/>
      <c r="H753" s="33"/>
      <c r="I753" s="480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</row>
    <row r="754" spans="1:41" ht="12.75" customHeight="1">
      <c r="A754" s="329"/>
      <c r="B754" s="330"/>
      <c r="C754" s="331"/>
      <c r="D754" s="33"/>
      <c r="E754" s="33"/>
      <c r="F754" s="33"/>
      <c r="G754" s="33"/>
      <c r="H754" s="33"/>
      <c r="I754" s="480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</row>
    <row r="755" spans="1:41" ht="12.75" customHeight="1">
      <c r="A755" s="329"/>
      <c r="B755" s="330"/>
      <c r="C755" s="331"/>
      <c r="D755" s="33"/>
      <c r="E755" s="33"/>
      <c r="F755" s="33"/>
      <c r="G755" s="33"/>
      <c r="H755" s="33"/>
      <c r="I755" s="480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</row>
    <row r="756" spans="1:41" ht="12.75" customHeight="1">
      <c r="A756" s="329"/>
      <c r="B756" s="330"/>
      <c r="C756" s="331"/>
      <c r="D756" s="33"/>
      <c r="E756" s="33"/>
      <c r="F756" s="33"/>
      <c r="G756" s="33"/>
      <c r="H756" s="33"/>
      <c r="I756" s="480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</row>
    <row r="757" spans="1:41" ht="12.75" customHeight="1">
      <c r="A757" s="329"/>
      <c r="B757" s="330"/>
      <c r="C757" s="331"/>
      <c r="D757" s="33"/>
      <c r="E757" s="33"/>
      <c r="F757" s="33"/>
      <c r="G757" s="33"/>
      <c r="H757" s="33"/>
      <c r="I757" s="480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</row>
    <row r="758" spans="1:41" ht="12.75" customHeight="1">
      <c r="A758" s="329"/>
      <c r="B758" s="330"/>
      <c r="C758" s="331"/>
      <c r="D758" s="33"/>
      <c r="E758" s="33"/>
      <c r="F758" s="33"/>
      <c r="G758" s="33"/>
      <c r="H758" s="33"/>
      <c r="I758" s="480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</row>
    <row r="759" spans="1:41" ht="12.75" customHeight="1">
      <c r="A759" s="329"/>
      <c r="B759" s="330"/>
      <c r="C759" s="331"/>
      <c r="D759" s="33"/>
      <c r="E759" s="33"/>
      <c r="F759" s="33"/>
      <c r="G759" s="33"/>
      <c r="H759" s="33"/>
      <c r="I759" s="480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</row>
    <row r="760" spans="1:41" ht="12.75" customHeight="1">
      <c r="A760" s="329"/>
      <c r="B760" s="330"/>
      <c r="C760" s="331"/>
      <c r="D760" s="33"/>
      <c r="E760" s="33"/>
      <c r="F760" s="33"/>
      <c r="G760" s="33"/>
      <c r="H760" s="33"/>
      <c r="I760" s="480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</row>
    <row r="761" spans="1:41" ht="12.75" customHeight="1">
      <c r="A761" s="329"/>
      <c r="B761" s="330"/>
      <c r="C761" s="331"/>
      <c r="D761" s="33"/>
      <c r="E761" s="33"/>
      <c r="F761" s="33"/>
      <c r="G761" s="33"/>
      <c r="H761" s="33"/>
      <c r="I761" s="480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</row>
    <row r="762" spans="1:41" ht="12.75" customHeight="1">
      <c r="A762" s="329"/>
      <c r="B762" s="330"/>
      <c r="C762" s="331"/>
      <c r="D762" s="33"/>
      <c r="E762" s="33"/>
      <c r="F762" s="33"/>
      <c r="G762" s="33"/>
      <c r="H762" s="33"/>
      <c r="I762" s="480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</row>
    <row r="763" spans="1:41" ht="12.75" customHeight="1">
      <c r="A763" s="329"/>
      <c r="B763" s="330"/>
      <c r="C763" s="331"/>
      <c r="D763" s="33"/>
      <c r="E763" s="33"/>
      <c r="F763" s="33"/>
      <c r="G763" s="33"/>
      <c r="H763" s="33"/>
      <c r="I763" s="480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</row>
    <row r="764" spans="1:41" ht="12.75" customHeight="1">
      <c r="A764" s="329"/>
      <c r="B764" s="330"/>
      <c r="C764" s="331"/>
      <c r="D764" s="33"/>
      <c r="E764" s="33"/>
      <c r="F764" s="33"/>
      <c r="G764" s="33"/>
      <c r="H764" s="33"/>
      <c r="I764" s="480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</row>
    <row r="765" spans="1:41" ht="12.75" customHeight="1">
      <c r="A765" s="329"/>
      <c r="B765" s="330"/>
      <c r="C765" s="331"/>
      <c r="D765" s="33"/>
      <c r="E765" s="33"/>
      <c r="F765" s="33"/>
      <c r="G765" s="33"/>
      <c r="H765" s="33"/>
      <c r="I765" s="480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</row>
    <row r="766" spans="1:41" ht="12.75" customHeight="1">
      <c r="A766" s="329"/>
      <c r="B766" s="330"/>
      <c r="C766" s="331"/>
      <c r="D766" s="33"/>
      <c r="E766" s="33"/>
      <c r="F766" s="33"/>
      <c r="G766" s="33"/>
      <c r="H766" s="33"/>
      <c r="I766" s="480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</row>
    <row r="767" spans="1:41" ht="12.75" customHeight="1">
      <c r="A767" s="329"/>
      <c r="B767" s="330"/>
      <c r="C767" s="331"/>
      <c r="D767" s="33"/>
      <c r="E767" s="33"/>
      <c r="F767" s="33"/>
      <c r="G767" s="33"/>
      <c r="H767" s="33"/>
      <c r="I767" s="480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</row>
    <row r="768" spans="1:41" ht="12.75" customHeight="1">
      <c r="A768" s="329"/>
      <c r="B768" s="330"/>
      <c r="C768" s="331"/>
      <c r="D768" s="33"/>
      <c r="E768" s="33"/>
      <c r="F768" s="33"/>
      <c r="G768" s="33"/>
      <c r="H768" s="33"/>
      <c r="I768" s="480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</row>
    <row r="769" spans="1:41" ht="12.75" customHeight="1">
      <c r="A769" s="329"/>
      <c r="B769" s="330"/>
      <c r="C769" s="331"/>
      <c r="D769" s="33"/>
      <c r="E769" s="33"/>
      <c r="F769" s="33"/>
      <c r="G769" s="33"/>
      <c r="H769" s="33"/>
      <c r="I769" s="480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</row>
    <row r="770" spans="1:41" ht="12.75" customHeight="1">
      <c r="A770" s="329"/>
      <c r="B770" s="330"/>
      <c r="C770" s="331"/>
      <c r="D770" s="33"/>
      <c r="E770" s="33"/>
      <c r="F770" s="33"/>
      <c r="G770" s="33"/>
      <c r="H770" s="33"/>
      <c r="I770" s="480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</row>
    <row r="771" spans="1:41" ht="12.75" customHeight="1">
      <c r="A771" s="329"/>
      <c r="B771" s="330"/>
      <c r="C771" s="331"/>
      <c r="D771" s="33"/>
      <c r="E771" s="33"/>
      <c r="F771" s="33"/>
      <c r="G771" s="33"/>
      <c r="H771" s="33"/>
      <c r="I771" s="480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</row>
    <row r="772" spans="1:41" ht="12.75" customHeight="1">
      <c r="A772" s="329"/>
      <c r="B772" s="330"/>
      <c r="C772" s="331"/>
      <c r="D772" s="33"/>
      <c r="E772" s="33"/>
      <c r="F772" s="33"/>
      <c r="G772" s="33"/>
      <c r="H772" s="33"/>
      <c r="I772" s="480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</row>
    <row r="773" spans="1:41" ht="12.75" customHeight="1">
      <c r="A773" s="329"/>
      <c r="B773" s="330"/>
      <c r="C773" s="331"/>
      <c r="D773" s="33"/>
      <c r="E773" s="33"/>
      <c r="F773" s="33"/>
      <c r="G773" s="33"/>
      <c r="H773" s="33"/>
      <c r="I773" s="480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</row>
    <row r="774" spans="1:41" ht="12.75" customHeight="1">
      <c r="A774" s="329"/>
      <c r="B774" s="330"/>
      <c r="C774" s="331"/>
      <c r="D774" s="33"/>
      <c r="E774" s="33"/>
      <c r="F774" s="33"/>
      <c r="G774" s="33"/>
      <c r="H774" s="33"/>
      <c r="I774" s="480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</row>
    <row r="775" spans="1:41" ht="12.75" customHeight="1">
      <c r="A775" s="329"/>
      <c r="B775" s="330"/>
      <c r="C775" s="331"/>
      <c r="D775" s="33"/>
      <c r="E775" s="33"/>
      <c r="F775" s="33"/>
      <c r="G775" s="33"/>
      <c r="H775" s="33"/>
      <c r="I775" s="480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</row>
    <row r="776" spans="1:41" ht="12.75" customHeight="1">
      <c r="A776" s="329"/>
      <c r="B776" s="330"/>
      <c r="C776" s="331"/>
      <c r="D776" s="33"/>
      <c r="E776" s="33"/>
      <c r="F776" s="33"/>
      <c r="G776" s="33"/>
      <c r="H776" s="33"/>
      <c r="I776" s="480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</row>
    <row r="777" spans="1:41" ht="12.75" customHeight="1">
      <c r="A777" s="329"/>
      <c r="B777" s="330"/>
      <c r="C777" s="331"/>
      <c r="D777" s="33"/>
      <c r="E777" s="33"/>
      <c r="F777" s="33"/>
      <c r="G777" s="33"/>
      <c r="H777" s="33"/>
      <c r="I777" s="480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</row>
    <row r="778" spans="1:41" ht="12.75" customHeight="1">
      <c r="A778" s="329"/>
      <c r="B778" s="330"/>
      <c r="C778" s="331"/>
      <c r="D778" s="33"/>
      <c r="E778" s="33"/>
      <c r="F778" s="33"/>
      <c r="G778" s="33"/>
      <c r="H778" s="33"/>
      <c r="I778" s="480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</row>
    <row r="779" spans="1:41" ht="12.75" customHeight="1">
      <c r="A779" s="329"/>
      <c r="B779" s="330"/>
      <c r="C779" s="331"/>
      <c r="D779" s="33"/>
      <c r="E779" s="33"/>
      <c r="F779" s="33"/>
      <c r="G779" s="33"/>
      <c r="H779" s="33"/>
      <c r="I779" s="480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</row>
    <row r="780" spans="1:41" ht="12.75" customHeight="1">
      <c r="A780" s="329"/>
      <c r="B780" s="330"/>
      <c r="C780" s="331"/>
      <c r="D780" s="33"/>
      <c r="E780" s="33"/>
      <c r="F780" s="33"/>
      <c r="G780" s="33"/>
      <c r="H780" s="33"/>
      <c r="I780" s="480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</row>
    <row r="781" spans="1:41" ht="12.75" customHeight="1">
      <c r="A781" s="329"/>
      <c r="B781" s="330"/>
      <c r="C781" s="331"/>
      <c r="D781" s="33"/>
      <c r="E781" s="33"/>
      <c r="F781" s="33"/>
      <c r="G781" s="33"/>
      <c r="H781" s="33"/>
      <c r="I781" s="480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</row>
    <row r="782" spans="1:41" ht="12.75" customHeight="1">
      <c r="A782" s="329"/>
      <c r="B782" s="330"/>
      <c r="C782" s="331"/>
      <c r="D782" s="33"/>
      <c r="E782" s="33"/>
      <c r="F782" s="33"/>
      <c r="G782" s="33"/>
      <c r="H782" s="33"/>
      <c r="I782" s="480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</row>
    <row r="783" spans="1:41" ht="12.75" customHeight="1">
      <c r="A783" s="329"/>
      <c r="B783" s="330"/>
      <c r="C783" s="331"/>
      <c r="D783" s="33"/>
      <c r="E783" s="33"/>
      <c r="F783" s="33"/>
      <c r="G783" s="33"/>
      <c r="H783" s="33"/>
      <c r="I783" s="480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</row>
    <row r="784" spans="1:41" ht="12.75" customHeight="1">
      <c r="A784" s="329"/>
      <c r="B784" s="330"/>
      <c r="C784" s="331"/>
      <c r="D784" s="33"/>
      <c r="E784" s="33"/>
      <c r="F784" s="33"/>
      <c r="G784" s="33"/>
      <c r="H784" s="33"/>
      <c r="I784" s="480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</row>
    <row r="785" spans="1:41" ht="12.75" customHeight="1">
      <c r="A785" s="329"/>
      <c r="B785" s="330"/>
      <c r="C785" s="331"/>
      <c r="D785" s="33"/>
      <c r="E785" s="33"/>
      <c r="F785" s="33"/>
      <c r="G785" s="33"/>
      <c r="H785" s="33"/>
      <c r="I785" s="480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</row>
    <row r="786" spans="1:41" ht="12.75" customHeight="1">
      <c r="A786" s="329"/>
      <c r="B786" s="330"/>
      <c r="C786" s="331"/>
      <c r="D786" s="33"/>
      <c r="E786" s="33"/>
      <c r="F786" s="33"/>
      <c r="G786" s="33"/>
      <c r="H786" s="33"/>
      <c r="I786" s="480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</row>
    <row r="787" spans="1:41" ht="12.75" customHeight="1">
      <c r="A787" s="329"/>
      <c r="B787" s="330"/>
      <c r="C787" s="331"/>
      <c r="D787" s="33"/>
      <c r="E787" s="33"/>
      <c r="F787" s="33"/>
      <c r="G787" s="33"/>
      <c r="H787" s="33"/>
      <c r="I787" s="480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</row>
    <row r="788" spans="1:41" ht="12.75" customHeight="1">
      <c r="A788" s="329"/>
      <c r="B788" s="330"/>
      <c r="C788" s="331"/>
      <c r="D788" s="33"/>
      <c r="E788" s="33"/>
      <c r="F788" s="33"/>
      <c r="G788" s="33"/>
      <c r="H788" s="33"/>
      <c r="I788" s="480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</row>
    <row r="789" spans="1:41" ht="12.75" customHeight="1">
      <c r="A789" s="329"/>
      <c r="B789" s="330"/>
      <c r="C789" s="331"/>
      <c r="D789" s="33"/>
      <c r="E789" s="33"/>
      <c r="F789" s="33"/>
      <c r="G789" s="33"/>
      <c r="H789" s="33"/>
      <c r="I789" s="480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</row>
    <row r="790" spans="1:41" ht="12.75" customHeight="1">
      <c r="A790" s="329"/>
      <c r="B790" s="330"/>
      <c r="C790" s="331"/>
      <c r="D790" s="33"/>
      <c r="E790" s="33"/>
      <c r="F790" s="33"/>
      <c r="G790" s="33"/>
      <c r="H790" s="33"/>
      <c r="I790" s="480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</row>
    <row r="791" spans="1:41" ht="12.75" customHeight="1">
      <c r="A791" s="329"/>
      <c r="B791" s="330"/>
      <c r="C791" s="331"/>
      <c r="D791" s="33"/>
      <c r="E791" s="33"/>
      <c r="F791" s="33"/>
      <c r="G791" s="33"/>
      <c r="H791" s="33"/>
      <c r="I791" s="480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</row>
    <row r="792" spans="1:41" ht="12.75" customHeight="1">
      <c r="A792" s="329"/>
      <c r="B792" s="330"/>
      <c r="C792" s="331"/>
      <c r="D792" s="33"/>
      <c r="E792" s="33"/>
      <c r="F792" s="33"/>
      <c r="G792" s="33"/>
      <c r="H792" s="33"/>
      <c r="I792" s="480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</row>
    <row r="793" spans="1:41" ht="12.75" customHeight="1">
      <c r="A793" s="329"/>
      <c r="B793" s="330"/>
      <c r="C793" s="331"/>
      <c r="D793" s="33"/>
      <c r="E793" s="33"/>
      <c r="F793" s="33"/>
      <c r="G793" s="33"/>
      <c r="H793" s="33"/>
      <c r="I793" s="480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</row>
    <row r="794" spans="1:41" ht="12.75" customHeight="1">
      <c r="A794" s="329"/>
      <c r="B794" s="330"/>
      <c r="C794" s="331"/>
      <c r="D794" s="33"/>
      <c r="E794" s="33"/>
      <c r="F794" s="33"/>
      <c r="G794" s="33"/>
      <c r="H794" s="33"/>
      <c r="I794" s="480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</row>
    <row r="795" spans="1:41" ht="12.75" customHeight="1">
      <c r="A795" s="329"/>
      <c r="B795" s="330"/>
      <c r="C795" s="331"/>
      <c r="D795" s="33"/>
      <c r="E795" s="33"/>
      <c r="F795" s="33"/>
      <c r="G795" s="33"/>
      <c r="H795" s="33"/>
      <c r="I795" s="480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</row>
    <row r="796" spans="1:41" ht="12.75" customHeight="1">
      <c r="A796" s="329"/>
      <c r="B796" s="330"/>
      <c r="C796" s="331"/>
      <c r="D796" s="33"/>
      <c r="E796" s="33"/>
      <c r="F796" s="33"/>
      <c r="G796" s="33"/>
      <c r="H796" s="33"/>
      <c r="I796" s="480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</row>
    <row r="797" spans="1:41" ht="12.75" customHeight="1">
      <c r="A797" s="329"/>
      <c r="B797" s="330"/>
      <c r="C797" s="331"/>
      <c r="D797" s="33"/>
      <c r="E797" s="33"/>
      <c r="F797" s="33"/>
      <c r="G797" s="33"/>
      <c r="H797" s="33"/>
      <c r="I797" s="480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</row>
    <row r="798" spans="1:41" ht="12.75" customHeight="1">
      <c r="A798" s="329"/>
      <c r="B798" s="330"/>
      <c r="C798" s="331"/>
      <c r="D798" s="33"/>
      <c r="E798" s="33"/>
      <c r="F798" s="33"/>
      <c r="G798" s="33"/>
      <c r="H798" s="33"/>
      <c r="I798" s="480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</row>
    <row r="799" spans="1:41" ht="12.75" customHeight="1">
      <c r="A799" s="329"/>
      <c r="B799" s="330"/>
      <c r="C799" s="331"/>
      <c r="D799" s="33"/>
      <c r="E799" s="33"/>
      <c r="F799" s="33"/>
      <c r="G799" s="33"/>
      <c r="H799" s="33"/>
      <c r="I799" s="480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</row>
    <row r="800" spans="1:41" ht="12.75" customHeight="1">
      <c r="A800" s="329"/>
      <c r="B800" s="330"/>
      <c r="C800" s="331"/>
      <c r="D800" s="33"/>
      <c r="E800" s="33"/>
      <c r="F800" s="33"/>
      <c r="G800" s="33"/>
      <c r="H800" s="33"/>
      <c r="I800" s="480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</row>
    <row r="801" spans="1:41" ht="12.75" customHeight="1">
      <c r="A801" s="329"/>
      <c r="B801" s="330"/>
      <c r="C801" s="331"/>
      <c r="D801" s="33"/>
      <c r="E801" s="33"/>
      <c r="F801" s="33"/>
      <c r="G801" s="33"/>
      <c r="H801" s="33"/>
      <c r="I801" s="480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</row>
    <row r="802" spans="1:41" ht="12.75" customHeight="1">
      <c r="A802" s="329"/>
      <c r="B802" s="330"/>
      <c r="C802" s="331"/>
      <c r="D802" s="33"/>
      <c r="E802" s="33"/>
      <c r="F802" s="33"/>
      <c r="G802" s="33"/>
      <c r="H802" s="33"/>
      <c r="I802" s="480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</row>
    <row r="803" spans="1:41" ht="12.75" customHeight="1">
      <c r="A803" s="329"/>
      <c r="B803" s="330"/>
      <c r="C803" s="331"/>
      <c r="D803" s="33"/>
      <c r="E803" s="33"/>
      <c r="F803" s="33"/>
      <c r="G803" s="33"/>
      <c r="H803" s="33"/>
      <c r="I803" s="480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</row>
    <row r="804" spans="1:41" ht="12.75" customHeight="1">
      <c r="A804" s="329"/>
      <c r="B804" s="330"/>
      <c r="C804" s="331"/>
      <c r="D804" s="33"/>
      <c r="E804" s="33"/>
      <c r="F804" s="33"/>
      <c r="G804" s="33"/>
      <c r="H804" s="33"/>
      <c r="I804" s="480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</row>
    <row r="805" spans="1:41" ht="12.75" customHeight="1">
      <c r="A805" s="329"/>
      <c r="B805" s="330"/>
      <c r="C805" s="331"/>
      <c r="D805" s="33"/>
      <c r="E805" s="33"/>
      <c r="F805" s="33"/>
      <c r="G805" s="33"/>
      <c r="H805" s="33"/>
      <c r="I805" s="480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</row>
    <row r="806" spans="1:41" ht="12.75" customHeight="1">
      <c r="A806" s="329"/>
      <c r="B806" s="330"/>
      <c r="C806" s="331"/>
      <c r="D806" s="33"/>
      <c r="E806" s="33"/>
      <c r="F806" s="33"/>
      <c r="G806" s="33"/>
      <c r="H806" s="33"/>
      <c r="I806" s="480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</row>
    <row r="807" spans="1:41" ht="12.75" customHeight="1">
      <c r="A807" s="329"/>
      <c r="B807" s="330"/>
      <c r="C807" s="331"/>
      <c r="D807" s="33"/>
      <c r="E807" s="33"/>
      <c r="F807" s="33"/>
      <c r="G807" s="33"/>
      <c r="H807" s="33"/>
      <c r="I807" s="480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</row>
    <row r="808" spans="1:41" ht="12.75" customHeight="1">
      <c r="A808" s="329"/>
      <c r="B808" s="330"/>
      <c r="C808" s="331"/>
      <c r="D808" s="33"/>
      <c r="E808" s="33"/>
      <c r="F808" s="33"/>
      <c r="G808" s="33"/>
      <c r="H808" s="33"/>
      <c r="I808" s="480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</row>
    <row r="809" spans="1:41" ht="12.75" customHeight="1">
      <c r="A809" s="329"/>
      <c r="B809" s="330"/>
      <c r="C809" s="331"/>
      <c r="D809" s="33"/>
      <c r="E809" s="33"/>
      <c r="F809" s="33"/>
      <c r="G809" s="33"/>
      <c r="H809" s="33"/>
      <c r="I809" s="480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</row>
    <row r="810" spans="1:41" ht="12.75" customHeight="1">
      <c r="A810" s="329"/>
      <c r="B810" s="330"/>
      <c r="C810" s="331"/>
      <c r="D810" s="33"/>
      <c r="E810" s="33"/>
      <c r="F810" s="33"/>
      <c r="G810" s="33"/>
      <c r="H810" s="33"/>
      <c r="I810" s="480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</row>
    <row r="811" spans="1:41" ht="12.75" customHeight="1">
      <c r="A811" s="329"/>
      <c r="B811" s="330"/>
      <c r="C811" s="331"/>
      <c r="D811" s="33"/>
      <c r="E811" s="33"/>
      <c r="F811" s="33"/>
      <c r="G811" s="33"/>
      <c r="H811" s="33"/>
      <c r="I811" s="480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</row>
    <row r="812" spans="1:41" ht="12.75" customHeight="1">
      <c r="A812" s="329"/>
      <c r="B812" s="330"/>
      <c r="C812" s="331"/>
      <c r="D812" s="33"/>
      <c r="E812" s="33"/>
      <c r="F812" s="33"/>
      <c r="G812" s="33"/>
      <c r="H812" s="33"/>
      <c r="I812" s="480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</row>
    <row r="813" spans="1:41" ht="12.75" customHeight="1">
      <c r="A813" s="329"/>
      <c r="B813" s="330"/>
      <c r="C813" s="331"/>
      <c r="D813" s="33"/>
      <c r="E813" s="33"/>
      <c r="F813" s="33"/>
      <c r="G813" s="33"/>
      <c r="H813" s="33"/>
      <c r="I813" s="480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</row>
    <row r="814" spans="1:41" ht="12.75" customHeight="1">
      <c r="A814" s="329"/>
      <c r="B814" s="330"/>
      <c r="C814" s="331"/>
      <c r="D814" s="33"/>
      <c r="E814" s="33"/>
      <c r="F814" s="33"/>
      <c r="G814" s="33"/>
      <c r="H814" s="33"/>
      <c r="I814" s="480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</row>
    <row r="815" spans="1:41" ht="12.75" customHeight="1">
      <c r="A815" s="329"/>
      <c r="B815" s="330"/>
      <c r="C815" s="331"/>
      <c r="D815" s="33"/>
      <c r="E815" s="33"/>
      <c r="F815" s="33"/>
      <c r="G815" s="33"/>
      <c r="H815" s="33"/>
      <c r="I815" s="480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</row>
    <row r="816" spans="1:41" ht="12.75" customHeight="1">
      <c r="A816" s="329"/>
      <c r="B816" s="330"/>
      <c r="C816" s="331"/>
      <c r="D816" s="33"/>
      <c r="E816" s="33"/>
      <c r="F816" s="33"/>
      <c r="G816" s="33"/>
      <c r="H816" s="33"/>
      <c r="I816" s="480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</row>
    <row r="817" spans="1:41" ht="12.75" customHeight="1">
      <c r="A817" s="329"/>
      <c r="B817" s="330"/>
      <c r="C817" s="331"/>
      <c r="D817" s="33"/>
      <c r="E817" s="33"/>
      <c r="F817" s="33"/>
      <c r="G817" s="33"/>
      <c r="H817" s="33"/>
      <c r="I817" s="480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</row>
    <row r="818" spans="1:41" ht="12.75" customHeight="1">
      <c r="A818" s="329"/>
      <c r="B818" s="330"/>
      <c r="C818" s="331"/>
      <c r="D818" s="33"/>
      <c r="E818" s="33"/>
      <c r="F818" s="33"/>
      <c r="G818" s="33"/>
      <c r="H818" s="33"/>
      <c r="I818" s="480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</row>
    <row r="819" spans="1:41" ht="12.75" customHeight="1">
      <c r="A819" s="329"/>
      <c r="B819" s="330"/>
      <c r="C819" s="331"/>
      <c r="D819" s="33"/>
      <c r="E819" s="33"/>
      <c r="F819" s="33"/>
      <c r="G819" s="33"/>
      <c r="H819" s="33"/>
      <c r="I819" s="480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</row>
    <row r="820" spans="1:41" ht="12.75" customHeight="1">
      <c r="A820" s="329"/>
      <c r="B820" s="330"/>
      <c r="C820" s="331"/>
      <c r="D820" s="33"/>
      <c r="E820" s="33"/>
      <c r="F820" s="33"/>
      <c r="G820" s="33"/>
      <c r="H820" s="33"/>
      <c r="I820" s="480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</row>
    <row r="821" spans="1:41" ht="12.75" customHeight="1">
      <c r="A821" s="329"/>
      <c r="B821" s="330"/>
      <c r="C821" s="331"/>
      <c r="D821" s="33"/>
      <c r="E821" s="33"/>
      <c r="F821" s="33"/>
      <c r="G821" s="33"/>
      <c r="H821" s="33"/>
      <c r="I821" s="480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</row>
    <row r="822" spans="1:41" ht="12.75" customHeight="1">
      <c r="A822" s="329"/>
      <c r="B822" s="330"/>
      <c r="C822" s="331"/>
      <c r="D822" s="33"/>
      <c r="E822" s="33"/>
      <c r="F822" s="33"/>
      <c r="G822" s="33"/>
      <c r="H822" s="33"/>
      <c r="I822" s="480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</row>
    <row r="823" spans="1:41" ht="12.75" customHeight="1">
      <c r="A823" s="329"/>
      <c r="B823" s="330"/>
      <c r="C823" s="331"/>
      <c r="D823" s="33"/>
      <c r="E823" s="33"/>
      <c r="F823" s="33"/>
      <c r="G823" s="33"/>
      <c r="H823" s="33"/>
      <c r="I823" s="480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</row>
    <row r="824" spans="1:41" ht="12.75" customHeight="1">
      <c r="A824" s="329"/>
      <c r="B824" s="330"/>
      <c r="C824" s="331"/>
      <c r="D824" s="33"/>
      <c r="E824" s="33"/>
      <c r="F824" s="33"/>
      <c r="G824" s="33"/>
      <c r="H824" s="33"/>
      <c r="I824" s="480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</row>
    <row r="825" spans="1:41" ht="12.75" customHeight="1">
      <c r="A825" s="329"/>
      <c r="B825" s="330"/>
      <c r="C825" s="331"/>
      <c r="D825" s="33"/>
      <c r="E825" s="33"/>
      <c r="F825" s="33"/>
      <c r="G825" s="33"/>
      <c r="H825" s="33"/>
      <c r="I825" s="480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</row>
    <row r="826" spans="1:41" ht="12.75" customHeight="1">
      <c r="A826" s="329"/>
      <c r="B826" s="330"/>
      <c r="C826" s="331"/>
      <c r="D826" s="33"/>
      <c r="E826" s="33"/>
      <c r="F826" s="33"/>
      <c r="G826" s="33"/>
      <c r="H826" s="33"/>
      <c r="I826" s="480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</row>
    <row r="827" spans="1:41" ht="12.75" customHeight="1">
      <c r="A827" s="329"/>
      <c r="B827" s="330"/>
      <c r="C827" s="331"/>
      <c r="D827" s="33"/>
      <c r="E827" s="33"/>
      <c r="F827" s="33"/>
      <c r="G827" s="33"/>
      <c r="H827" s="33"/>
      <c r="I827" s="480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</row>
    <row r="828" spans="1:41" ht="12.75" customHeight="1">
      <c r="A828" s="329"/>
      <c r="B828" s="330"/>
      <c r="C828" s="331"/>
      <c r="D828" s="33"/>
      <c r="E828" s="33"/>
      <c r="F828" s="33"/>
      <c r="G828" s="33"/>
      <c r="H828" s="33"/>
      <c r="I828" s="480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</row>
    <row r="829" spans="1:41" ht="12.75" customHeight="1">
      <c r="A829" s="329"/>
      <c r="B829" s="330"/>
      <c r="C829" s="331"/>
      <c r="D829" s="33"/>
      <c r="E829" s="33"/>
      <c r="F829" s="33"/>
      <c r="G829" s="33"/>
      <c r="H829" s="33"/>
      <c r="I829" s="480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</row>
    <row r="830" spans="1:41" ht="12.75" customHeight="1">
      <c r="A830" s="329"/>
      <c r="B830" s="330"/>
      <c r="C830" s="331"/>
      <c r="D830" s="33"/>
      <c r="E830" s="33"/>
      <c r="F830" s="33"/>
      <c r="G830" s="33"/>
      <c r="H830" s="33"/>
      <c r="I830" s="480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</row>
    <row r="831" spans="1:41" ht="12.75" customHeight="1">
      <c r="A831" s="329"/>
      <c r="B831" s="330"/>
      <c r="C831" s="331"/>
      <c r="D831" s="33"/>
      <c r="E831" s="33"/>
      <c r="F831" s="33"/>
      <c r="G831" s="33"/>
      <c r="H831" s="33"/>
      <c r="I831" s="480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</row>
    <row r="832" spans="1:41" ht="12.75" customHeight="1">
      <c r="A832" s="329"/>
      <c r="B832" s="330"/>
      <c r="C832" s="331"/>
      <c r="D832" s="33"/>
      <c r="E832" s="33"/>
      <c r="F832" s="33"/>
      <c r="G832" s="33"/>
      <c r="H832" s="33"/>
      <c r="I832" s="480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</row>
    <row r="833" spans="1:41" ht="12.75" customHeight="1">
      <c r="A833" s="329"/>
      <c r="B833" s="330"/>
      <c r="C833" s="331"/>
      <c r="D833" s="33"/>
      <c r="E833" s="33"/>
      <c r="F833" s="33"/>
      <c r="G833" s="33"/>
      <c r="H833" s="33"/>
      <c r="I833" s="480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</row>
    <row r="834" spans="1:41" ht="12.75" customHeight="1">
      <c r="A834" s="329"/>
      <c r="B834" s="330"/>
      <c r="C834" s="331"/>
      <c r="D834" s="33"/>
      <c r="E834" s="33"/>
      <c r="F834" s="33"/>
      <c r="G834" s="33"/>
      <c r="H834" s="33"/>
      <c r="I834" s="480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</row>
    <row r="835" spans="1:41" ht="12.75" customHeight="1">
      <c r="A835" s="329"/>
      <c r="B835" s="330"/>
      <c r="C835" s="331"/>
      <c r="D835" s="33"/>
      <c r="E835" s="33"/>
      <c r="F835" s="33"/>
      <c r="G835" s="33"/>
      <c r="H835" s="33"/>
      <c r="I835" s="480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</row>
    <row r="836" spans="1:41" ht="12.75" customHeight="1">
      <c r="A836" s="329"/>
      <c r="B836" s="330"/>
      <c r="C836" s="331"/>
      <c r="D836" s="33"/>
      <c r="E836" s="33"/>
      <c r="F836" s="33"/>
      <c r="G836" s="33"/>
      <c r="H836" s="33"/>
      <c r="I836" s="480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</row>
    <row r="837" spans="1:41" ht="12.75" customHeight="1">
      <c r="A837" s="329"/>
      <c r="B837" s="330"/>
      <c r="C837" s="331"/>
      <c r="D837" s="33"/>
      <c r="E837" s="33"/>
      <c r="F837" s="33"/>
      <c r="G837" s="33"/>
      <c r="H837" s="33"/>
      <c r="I837" s="480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</row>
    <row r="838" spans="1:41" ht="12.75" customHeight="1">
      <c r="A838" s="329"/>
      <c r="B838" s="330"/>
      <c r="C838" s="331"/>
      <c r="D838" s="33"/>
      <c r="E838" s="33"/>
      <c r="F838" s="33"/>
      <c r="G838" s="33"/>
      <c r="H838" s="33"/>
      <c r="I838" s="480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</row>
    <row r="839" spans="1:41" ht="12.75" customHeight="1">
      <c r="A839" s="329"/>
      <c r="B839" s="330"/>
      <c r="C839" s="331"/>
      <c r="D839" s="33"/>
      <c r="E839" s="33"/>
      <c r="F839" s="33"/>
      <c r="G839" s="33"/>
      <c r="H839" s="33"/>
      <c r="I839" s="480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</row>
    <row r="840" spans="1:41" ht="12.75" customHeight="1">
      <c r="A840" s="329"/>
      <c r="B840" s="330"/>
      <c r="C840" s="331"/>
      <c r="D840" s="33"/>
      <c r="E840" s="33"/>
      <c r="F840" s="33"/>
      <c r="G840" s="33"/>
      <c r="H840" s="33"/>
      <c r="I840" s="480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</row>
    <row r="841" spans="1:41" ht="12.75" customHeight="1">
      <c r="A841" s="329"/>
      <c r="B841" s="330"/>
      <c r="C841" s="331"/>
      <c r="D841" s="33"/>
      <c r="E841" s="33"/>
      <c r="F841" s="33"/>
      <c r="G841" s="33"/>
      <c r="H841" s="33"/>
      <c r="I841" s="480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</row>
    <row r="842" spans="1:41" ht="12.75" customHeight="1">
      <c r="A842" s="329"/>
      <c r="B842" s="330"/>
      <c r="C842" s="331"/>
      <c r="D842" s="33"/>
      <c r="E842" s="33"/>
      <c r="F842" s="33"/>
      <c r="G842" s="33"/>
      <c r="H842" s="33"/>
      <c r="I842" s="480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</row>
    <row r="843" spans="1:41" ht="12.75" customHeight="1">
      <c r="A843" s="329"/>
      <c r="B843" s="330"/>
      <c r="C843" s="331"/>
      <c r="D843" s="33"/>
      <c r="E843" s="33"/>
      <c r="F843" s="33"/>
      <c r="G843" s="33"/>
      <c r="H843" s="33"/>
      <c r="I843" s="480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</row>
    <row r="844" spans="1:41" ht="12.75" customHeight="1">
      <c r="A844" s="329"/>
      <c r="B844" s="330"/>
      <c r="C844" s="331"/>
      <c r="D844" s="33"/>
      <c r="E844" s="33"/>
      <c r="F844" s="33"/>
      <c r="G844" s="33"/>
      <c r="H844" s="33"/>
      <c r="I844" s="480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</row>
    <row r="845" spans="1:41" ht="12.75" customHeight="1">
      <c r="A845" s="329"/>
      <c r="B845" s="330"/>
      <c r="C845" s="331"/>
      <c r="D845" s="33"/>
      <c r="E845" s="33"/>
      <c r="F845" s="33"/>
      <c r="G845" s="33"/>
      <c r="H845" s="33"/>
      <c r="I845" s="480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</row>
    <row r="846" spans="1:41" ht="12.75" customHeight="1">
      <c r="A846" s="329"/>
      <c r="B846" s="330"/>
      <c r="C846" s="331"/>
      <c r="D846" s="33"/>
      <c r="E846" s="33"/>
      <c r="F846" s="33"/>
      <c r="G846" s="33"/>
      <c r="H846" s="33"/>
      <c r="I846" s="480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</row>
    <row r="847" spans="1:41" ht="12.75" customHeight="1">
      <c r="A847" s="329"/>
      <c r="B847" s="330"/>
      <c r="C847" s="331"/>
      <c r="D847" s="33"/>
      <c r="E847" s="33"/>
      <c r="F847" s="33"/>
      <c r="G847" s="33"/>
      <c r="H847" s="33"/>
      <c r="I847" s="480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</row>
    <row r="848" spans="1:41" ht="12.75" customHeight="1">
      <c r="A848" s="329"/>
      <c r="B848" s="330"/>
      <c r="C848" s="331"/>
      <c r="D848" s="33"/>
      <c r="E848" s="33"/>
      <c r="F848" s="33"/>
      <c r="G848" s="33"/>
      <c r="H848" s="33"/>
      <c r="I848" s="480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</row>
    <row r="849" spans="1:41" ht="12.75" customHeight="1">
      <c r="A849" s="329"/>
      <c r="B849" s="330"/>
      <c r="C849" s="331"/>
      <c r="D849" s="33"/>
      <c r="E849" s="33"/>
      <c r="F849" s="33"/>
      <c r="G849" s="33"/>
      <c r="H849" s="33"/>
      <c r="I849" s="480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</row>
    <row r="850" spans="1:41" ht="12.75" customHeight="1">
      <c r="A850" s="329"/>
      <c r="B850" s="330"/>
      <c r="C850" s="331"/>
      <c r="D850" s="33"/>
      <c r="E850" s="33"/>
      <c r="F850" s="33"/>
      <c r="G850" s="33"/>
      <c r="H850" s="33"/>
      <c r="I850" s="480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</row>
    <row r="851" spans="1:41" ht="12.75" customHeight="1">
      <c r="A851" s="329"/>
      <c r="B851" s="330"/>
      <c r="C851" s="331"/>
      <c r="D851" s="33"/>
      <c r="E851" s="33"/>
      <c r="F851" s="33"/>
      <c r="G851" s="33"/>
      <c r="H851" s="33"/>
      <c r="I851" s="480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</row>
    <row r="852" spans="1:41" ht="12.75" customHeight="1">
      <c r="A852" s="329"/>
      <c r="B852" s="330"/>
      <c r="C852" s="331"/>
      <c r="D852" s="33"/>
      <c r="E852" s="33"/>
      <c r="F852" s="33"/>
      <c r="G852" s="33"/>
      <c r="H852" s="33"/>
      <c r="I852" s="480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</row>
    <row r="853" spans="1:41" ht="12.75" customHeight="1">
      <c r="A853" s="329"/>
      <c r="B853" s="330"/>
      <c r="C853" s="331"/>
      <c r="D853" s="33"/>
      <c r="E853" s="33"/>
      <c r="F853" s="33"/>
      <c r="G853" s="33"/>
      <c r="H853" s="33"/>
      <c r="I853" s="480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</row>
    <row r="854" spans="1:41" ht="12.75" customHeight="1">
      <c r="A854" s="329"/>
      <c r="B854" s="330"/>
      <c r="C854" s="331"/>
      <c r="D854" s="33"/>
      <c r="E854" s="33"/>
      <c r="F854" s="33"/>
      <c r="G854" s="33"/>
      <c r="H854" s="33"/>
      <c r="I854" s="480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</row>
    <row r="855" spans="1:41" ht="12.75" customHeight="1">
      <c r="A855" s="329"/>
      <c r="B855" s="330"/>
      <c r="C855" s="331"/>
      <c r="D855" s="33"/>
      <c r="E855" s="33"/>
      <c r="F855" s="33"/>
      <c r="G855" s="33"/>
      <c r="H855" s="33"/>
      <c r="I855" s="480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</row>
    <row r="856" spans="1:41" ht="12.75" customHeight="1">
      <c r="A856" s="329"/>
      <c r="B856" s="330"/>
      <c r="C856" s="331"/>
      <c r="D856" s="33"/>
      <c r="E856" s="33"/>
      <c r="F856" s="33"/>
      <c r="G856" s="33"/>
      <c r="H856" s="33"/>
      <c r="I856" s="480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</row>
    <row r="857" spans="1:41" ht="12.75" customHeight="1">
      <c r="A857" s="329"/>
      <c r="B857" s="330"/>
      <c r="C857" s="331"/>
      <c r="D857" s="33"/>
      <c r="E857" s="33"/>
      <c r="F857" s="33"/>
      <c r="G857" s="33"/>
      <c r="H857" s="33"/>
      <c r="I857" s="480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</row>
    <row r="858" spans="1:41" ht="12.75" customHeight="1">
      <c r="A858" s="329"/>
      <c r="B858" s="330"/>
      <c r="C858" s="331"/>
      <c r="D858" s="33"/>
      <c r="E858" s="33"/>
      <c r="F858" s="33"/>
      <c r="G858" s="33"/>
      <c r="H858" s="33"/>
      <c r="I858" s="480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</row>
    <row r="859" spans="1:41" ht="12.75" customHeight="1">
      <c r="A859" s="329"/>
      <c r="B859" s="330"/>
      <c r="C859" s="331"/>
      <c r="D859" s="33"/>
      <c r="E859" s="33"/>
      <c r="F859" s="33"/>
      <c r="G859" s="33"/>
      <c r="H859" s="33"/>
      <c r="I859" s="480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</row>
    <row r="860" spans="1:41" ht="12.75" customHeight="1">
      <c r="A860" s="329"/>
      <c r="B860" s="330"/>
      <c r="C860" s="331"/>
      <c r="D860" s="33"/>
      <c r="E860" s="33"/>
      <c r="F860" s="33"/>
      <c r="G860" s="33"/>
      <c r="H860" s="33"/>
      <c r="I860" s="480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</row>
    <row r="861" spans="1:41" ht="12.75" customHeight="1">
      <c r="A861" s="329"/>
      <c r="B861" s="330"/>
      <c r="C861" s="331"/>
      <c r="D861" s="33"/>
      <c r="E861" s="33"/>
      <c r="F861" s="33"/>
      <c r="G861" s="33"/>
      <c r="H861" s="33"/>
      <c r="I861" s="480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</row>
    <row r="862" spans="1:41" ht="12.75" customHeight="1">
      <c r="A862" s="329"/>
      <c r="B862" s="330"/>
      <c r="C862" s="331"/>
      <c r="D862" s="33"/>
      <c r="E862" s="33"/>
      <c r="F862" s="33"/>
      <c r="G862" s="33"/>
      <c r="H862" s="33"/>
      <c r="I862" s="480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</row>
    <row r="863" spans="1:41" ht="12.75" customHeight="1">
      <c r="A863" s="329"/>
      <c r="B863" s="330"/>
      <c r="C863" s="331"/>
      <c r="D863" s="33"/>
      <c r="E863" s="33"/>
      <c r="F863" s="33"/>
      <c r="G863" s="33"/>
      <c r="H863" s="33"/>
      <c r="I863" s="480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</row>
    <row r="864" spans="1:41" ht="12.75" customHeight="1">
      <c r="A864" s="329"/>
      <c r="B864" s="330"/>
      <c r="C864" s="331"/>
      <c r="D864" s="33"/>
      <c r="E864" s="33"/>
      <c r="F864" s="33"/>
      <c r="G864" s="33"/>
      <c r="H864" s="33"/>
      <c r="I864" s="480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</row>
    <row r="865" spans="1:41" ht="12.75" customHeight="1">
      <c r="A865" s="329"/>
      <c r="B865" s="330"/>
      <c r="C865" s="331"/>
      <c r="D865" s="33"/>
      <c r="E865" s="33"/>
      <c r="F865" s="33"/>
      <c r="G865" s="33"/>
      <c r="H865" s="33"/>
      <c r="I865" s="480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</row>
    <row r="866" spans="1:41" ht="12.75" customHeight="1">
      <c r="A866" s="329"/>
      <c r="B866" s="330"/>
      <c r="C866" s="331"/>
      <c r="D866" s="33"/>
      <c r="E866" s="33"/>
      <c r="F866" s="33"/>
      <c r="G866" s="33"/>
      <c r="H866" s="33"/>
      <c r="I866" s="480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</row>
    <row r="867" spans="1:41" ht="12.75" customHeight="1">
      <c r="A867" s="329"/>
      <c r="B867" s="330"/>
      <c r="C867" s="331"/>
      <c r="D867" s="33"/>
      <c r="E867" s="33"/>
      <c r="F867" s="33"/>
      <c r="G867" s="33"/>
      <c r="H867" s="33"/>
      <c r="I867" s="480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</row>
    <row r="868" spans="1:41" ht="12.75" customHeight="1">
      <c r="A868" s="329"/>
      <c r="B868" s="330"/>
      <c r="C868" s="331"/>
      <c r="D868" s="33"/>
      <c r="E868" s="33"/>
      <c r="F868" s="33"/>
      <c r="G868" s="33"/>
      <c r="H868" s="33"/>
      <c r="I868" s="480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</row>
    <row r="869" spans="1:41" ht="12.75" customHeight="1">
      <c r="A869" s="329"/>
      <c r="B869" s="330"/>
      <c r="C869" s="331"/>
      <c r="D869" s="33"/>
      <c r="E869" s="33"/>
      <c r="F869" s="33"/>
      <c r="G869" s="33"/>
      <c r="H869" s="33"/>
      <c r="I869" s="480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</row>
    <row r="870" spans="1:41" ht="12.75" customHeight="1">
      <c r="A870" s="329"/>
      <c r="B870" s="330"/>
      <c r="C870" s="331"/>
      <c r="D870" s="33"/>
      <c r="E870" s="33"/>
      <c r="F870" s="33"/>
      <c r="G870" s="33"/>
      <c r="H870" s="33"/>
      <c r="I870" s="480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</row>
    <row r="871" spans="1:41" ht="12.75" customHeight="1">
      <c r="A871" s="329"/>
      <c r="B871" s="330"/>
      <c r="C871" s="331"/>
      <c r="D871" s="33"/>
      <c r="E871" s="33"/>
      <c r="F871" s="33"/>
      <c r="G871" s="33"/>
      <c r="H871" s="33"/>
      <c r="I871" s="480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</row>
    <row r="872" spans="1:41" ht="12.75" customHeight="1">
      <c r="A872" s="329"/>
      <c r="B872" s="330"/>
      <c r="C872" s="331"/>
      <c r="D872" s="33"/>
      <c r="E872" s="33"/>
      <c r="F872" s="33"/>
      <c r="G872" s="33"/>
      <c r="H872" s="33"/>
      <c r="I872" s="480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</row>
    <row r="873" spans="1:41" ht="12.75" customHeight="1">
      <c r="A873" s="329"/>
      <c r="B873" s="330"/>
      <c r="C873" s="331"/>
      <c r="D873" s="33"/>
      <c r="E873" s="33"/>
      <c r="F873" s="33"/>
      <c r="G873" s="33"/>
      <c r="H873" s="33"/>
      <c r="I873" s="480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</row>
    <row r="874" spans="1:41" ht="12.75" customHeight="1">
      <c r="A874" s="329"/>
      <c r="B874" s="330"/>
      <c r="C874" s="331"/>
      <c r="D874" s="33"/>
      <c r="E874" s="33"/>
      <c r="F874" s="33"/>
      <c r="G874" s="33"/>
      <c r="H874" s="33"/>
      <c r="I874" s="480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</row>
    <row r="875" spans="1:41" ht="12.75" customHeight="1">
      <c r="A875" s="329"/>
      <c r="B875" s="330"/>
      <c r="C875" s="331"/>
      <c r="D875" s="33"/>
      <c r="E875" s="33"/>
      <c r="F875" s="33"/>
      <c r="G875" s="33"/>
      <c r="H875" s="33"/>
      <c r="I875" s="480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</row>
    <row r="876" spans="1:41" ht="12.75" customHeight="1">
      <c r="A876" s="329"/>
      <c r="B876" s="330"/>
      <c r="C876" s="331"/>
      <c r="D876" s="33"/>
      <c r="E876" s="33"/>
      <c r="F876" s="33"/>
      <c r="G876" s="33"/>
      <c r="H876" s="33"/>
      <c r="I876" s="480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</row>
    <row r="877" spans="1:41" ht="12.75" customHeight="1">
      <c r="A877" s="329"/>
      <c r="B877" s="330"/>
      <c r="C877" s="331"/>
      <c r="D877" s="33"/>
      <c r="E877" s="33"/>
      <c r="F877" s="33"/>
      <c r="G877" s="33"/>
      <c r="H877" s="33"/>
      <c r="I877" s="480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</row>
    <row r="878" spans="1:41" ht="12.75" customHeight="1">
      <c r="A878" s="329"/>
      <c r="B878" s="330"/>
      <c r="C878" s="331"/>
      <c r="D878" s="33"/>
      <c r="E878" s="33"/>
      <c r="F878" s="33"/>
      <c r="G878" s="33"/>
      <c r="H878" s="33"/>
      <c r="I878" s="480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</row>
    <row r="879" spans="1:41" ht="12.75" customHeight="1">
      <c r="A879" s="329"/>
      <c r="B879" s="330"/>
      <c r="C879" s="331"/>
      <c r="D879" s="33"/>
      <c r="E879" s="33"/>
      <c r="F879" s="33"/>
      <c r="G879" s="33"/>
      <c r="H879" s="33"/>
      <c r="I879" s="480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</row>
    <row r="880" spans="1:41" ht="12.75" customHeight="1">
      <c r="A880" s="329"/>
      <c r="B880" s="330"/>
      <c r="C880" s="331"/>
      <c r="D880" s="33"/>
      <c r="E880" s="33"/>
      <c r="F880" s="33"/>
      <c r="G880" s="33"/>
      <c r="H880" s="33"/>
      <c r="I880" s="480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</row>
    <row r="881" spans="1:41" ht="12.75" customHeight="1">
      <c r="A881" s="329"/>
      <c r="B881" s="330"/>
      <c r="C881" s="331"/>
      <c r="D881" s="33"/>
      <c r="E881" s="33"/>
      <c r="F881" s="33"/>
      <c r="G881" s="33"/>
      <c r="H881" s="33"/>
      <c r="I881" s="480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</row>
    <row r="882" spans="1:41" ht="12.75" customHeight="1">
      <c r="A882" s="329"/>
      <c r="B882" s="330"/>
      <c r="C882" s="331"/>
      <c r="D882" s="33"/>
      <c r="E882" s="33"/>
      <c r="F882" s="33"/>
      <c r="G882" s="33"/>
      <c r="H882" s="33"/>
      <c r="I882" s="480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</row>
    <row r="883" spans="1:41" ht="12.75" customHeight="1">
      <c r="A883" s="329"/>
      <c r="B883" s="330"/>
      <c r="C883" s="331"/>
      <c r="D883" s="33"/>
      <c r="E883" s="33"/>
      <c r="F883" s="33"/>
      <c r="G883" s="33"/>
      <c r="H883" s="33"/>
      <c r="I883" s="480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</row>
    <row r="884" spans="1:41" ht="12.75" customHeight="1">
      <c r="A884" s="329"/>
      <c r="B884" s="330"/>
      <c r="C884" s="331"/>
      <c r="D884" s="33"/>
      <c r="E884" s="33"/>
      <c r="F884" s="33"/>
      <c r="G884" s="33"/>
      <c r="H884" s="33"/>
      <c r="I884" s="480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</row>
    <row r="885" spans="1:41" ht="12.75" customHeight="1">
      <c r="A885" s="329"/>
      <c r="B885" s="330"/>
      <c r="C885" s="331"/>
      <c r="D885" s="33"/>
      <c r="E885" s="33"/>
      <c r="F885" s="33"/>
      <c r="G885" s="33"/>
      <c r="H885" s="33"/>
      <c r="I885" s="480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</row>
    <row r="886" spans="1:41" ht="12.75" customHeight="1">
      <c r="A886" s="329"/>
      <c r="B886" s="330"/>
      <c r="C886" s="331"/>
      <c r="D886" s="33"/>
      <c r="E886" s="33"/>
      <c r="F886" s="33"/>
      <c r="G886" s="33"/>
      <c r="H886" s="33"/>
      <c r="I886" s="480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</row>
    <row r="887" spans="1:41" ht="12.75" customHeight="1">
      <c r="A887" s="329"/>
      <c r="B887" s="330"/>
      <c r="C887" s="331"/>
      <c r="D887" s="33"/>
      <c r="E887" s="33"/>
      <c r="F887" s="33"/>
      <c r="G887" s="33"/>
      <c r="H887" s="33"/>
      <c r="I887" s="480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</row>
    <row r="888" spans="1:41" ht="12.75" customHeight="1">
      <c r="A888" s="329"/>
      <c r="B888" s="330"/>
      <c r="C888" s="331"/>
      <c r="D888" s="33"/>
      <c r="E888" s="33"/>
      <c r="F888" s="33"/>
      <c r="G888" s="33"/>
      <c r="H888" s="33"/>
      <c r="I888" s="480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</row>
    <row r="889" spans="1:41" ht="12.75" customHeight="1">
      <c r="A889" s="329"/>
      <c r="B889" s="330"/>
      <c r="C889" s="331"/>
      <c r="D889" s="33"/>
      <c r="E889" s="33"/>
      <c r="F889" s="33"/>
      <c r="G889" s="33"/>
      <c r="H889" s="33"/>
      <c r="I889" s="480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</row>
    <row r="890" spans="1:41" ht="12.75" customHeight="1">
      <c r="A890" s="329"/>
      <c r="B890" s="330"/>
      <c r="C890" s="331"/>
      <c r="D890" s="33"/>
      <c r="E890" s="33"/>
      <c r="F890" s="33"/>
      <c r="G890" s="33"/>
      <c r="H890" s="33"/>
      <c r="I890" s="480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</row>
    <row r="891" spans="1:41" ht="12.75" customHeight="1">
      <c r="A891" s="329"/>
      <c r="B891" s="330"/>
      <c r="C891" s="331"/>
      <c r="D891" s="33"/>
      <c r="E891" s="33"/>
      <c r="F891" s="33"/>
      <c r="G891" s="33"/>
      <c r="H891" s="33"/>
      <c r="I891" s="480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</row>
    <row r="892" spans="1:41" ht="12.75" customHeight="1">
      <c r="A892" s="329"/>
      <c r="B892" s="330"/>
      <c r="C892" s="331"/>
      <c r="D892" s="33"/>
      <c r="E892" s="33"/>
      <c r="F892" s="33"/>
      <c r="G892" s="33"/>
      <c r="H892" s="33"/>
      <c r="I892" s="480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</row>
    <row r="893" spans="1:41" ht="12.75" customHeight="1">
      <c r="A893" s="329"/>
      <c r="B893" s="330"/>
      <c r="C893" s="331"/>
      <c r="D893" s="33"/>
      <c r="E893" s="33"/>
      <c r="F893" s="33"/>
      <c r="G893" s="33"/>
      <c r="H893" s="33"/>
      <c r="I893" s="480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</row>
    <row r="894" spans="1:41" ht="12.75" customHeight="1">
      <c r="A894" s="329"/>
      <c r="B894" s="330"/>
      <c r="C894" s="331"/>
      <c r="D894" s="33"/>
      <c r="E894" s="33"/>
      <c r="F894" s="33"/>
      <c r="G894" s="33"/>
      <c r="H894" s="33"/>
      <c r="I894" s="480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</row>
    <row r="895" spans="1:41" ht="12.75" customHeight="1">
      <c r="A895" s="329"/>
      <c r="B895" s="330"/>
      <c r="C895" s="331"/>
      <c r="D895" s="33"/>
      <c r="E895" s="33"/>
      <c r="F895" s="33"/>
      <c r="G895" s="33"/>
      <c r="H895" s="33"/>
      <c r="I895" s="480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</row>
    <row r="896" spans="1:41" ht="12.75" customHeight="1">
      <c r="A896" s="329"/>
      <c r="B896" s="330"/>
      <c r="C896" s="331"/>
      <c r="D896" s="33"/>
      <c r="E896" s="33"/>
      <c r="F896" s="33"/>
      <c r="G896" s="33"/>
      <c r="H896" s="33"/>
      <c r="I896" s="480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</row>
    <row r="897" spans="1:41" ht="12.75" customHeight="1">
      <c r="A897" s="329"/>
      <c r="B897" s="330"/>
      <c r="C897" s="331"/>
      <c r="D897" s="33"/>
      <c r="E897" s="33"/>
      <c r="F897" s="33"/>
      <c r="G897" s="33"/>
      <c r="H897" s="33"/>
      <c r="I897" s="480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</row>
    <row r="898" spans="1:41" ht="12.75" customHeight="1">
      <c r="A898" s="329"/>
      <c r="B898" s="330"/>
      <c r="C898" s="331"/>
      <c r="D898" s="33"/>
      <c r="E898" s="33"/>
      <c r="F898" s="33"/>
      <c r="G898" s="33"/>
      <c r="H898" s="33"/>
      <c r="I898" s="480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</row>
    <row r="899" spans="1:41" ht="12.75" customHeight="1">
      <c r="A899" s="329"/>
      <c r="B899" s="330"/>
      <c r="C899" s="331"/>
      <c r="D899" s="33"/>
      <c r="E899" s="33"/>
      <c r="F899" s="33"/>
      <c r="G899" s="33"/>
      <c r="H899" s="33"/>
      <c r="I899" s="480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</row>
    <row r="900" spans="1:41" ht="12.75" customHeight="1">
      <c r="A900" s="329"/>
      <c r="B900" s="330"/>
      <c r="C900" s="331"/>
      <c r="D900" s="33"/>
      <c r="E900" s="33"/>
      <c r="F900" s="33"/>
      <c r="G900" s="33"/>
      <c r="H900" s="33"/>
      <c r="I900" s="480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</row>
    <row r="901" spans="1:41" ht="12.75" customHeight="1">
      <c r="A901" s="329"/>
      <c r="B901" s="330"/>
      <c r="C901" s="331"/>
      <c r="D901" s="33"/>
      <c r="E901" s="33"/>
      <c r="F901" s="33"/>
      <c r="G901" s="33"/>
      <c r="H901" s="33"/>
      <c r="I901" s="480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</row>
    <row r="902" spans="1:41" ht="12.75" customHeight="1">
      <c r="A902" s="329"/>
      <c r="B902" s="330"/>
      <c r="C902" s="331"/>
      <c r="D902" s="33"/>
      <c r="E902" s="33"/>
      <c r="F902" s="33"/>
      <c r="G902" s="33"/>
      <c r="H902" s="33"/>
      <c r="I902" s="480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</row>
    <row r="903" spans="1:41" ht="12.75" customHeight="1">
      <c r="A903" s="329"/>
      <c r="B903" s="330"/>
      <c r="C903" s="331"/>
      <c r="D903" s="33"/>
      <c r="E903" s="33"/>
      <c r="F903" s="33"/>
      <c r="G903" s="33"/>
      <c r="H903" s="33"/>
      <c r="I903" s="480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</row>
    <row r="904" spans="1:41" ht="12.75" customHeight="1">
      <c r="A904" s="329"/>
      <c r="B904" s="330"/>
      <c r="C904" s="331"/>
      <c r="D904" s="33"/>
      <c r="E904" s="33"/>
      <c r="F904" s="33"/>
      <c r="G904" s="33"/>
      <c r="H904" s="33"/>
      <c r="I904" s="480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</row>
    <row r="905" spans="1:41" ht="12.75" customHeight="1">
      <c r="A905" s="329"/>
      <c r="B905" s="330"/>
      <c r="C905" s="331"/>
      <c r="D905" s="33"/>
      <c r="E905" s="33"/>
      <c r="F905" s="33"/>
      <c r="G905" s="33"/>
      <c r="H905" s="33"/>
      <c r="I905" s="480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</row>
    <row r="906" spans="1:41" ht="12.75" customHeight="1">
      <c r="A906" s="329"/>
      <c r="B906" s="330"/>
      <c r="C906" s="331"/>
      <c r="D906" s="33"/>
      <c r="E906" s="33"/>
      <c r="F906" s="33"/>
      <c r="G906" s="33"/>
      <c r="H906" s="33"/>
      <c r="I906" s="480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</row>
    <row r="907" spans="1:41" ht="12.75" customHeight="1">
      <c r="A907" s="329"/>
      <c r="B907" s="330"/>
      <c r="C907" s="331"/>
      <c r="D907" s="33"/>
      <c r="E907" s="33"/>
      <c r="F907" s="33"/>
      <c r="G907" s="33"/>
      <c r="H907" s="33"/>
      <c r="I907" s="480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</row>
    <row r="908" spans="1:41" ht="12.75" customHeight="1">
      <c r="A908" s="329"/>
      <c r="B908" s="330"/>
      <c r="C908" s="331"/>
      <c r="D908" s="33"/>
      <c r="E908" s="33"/>
      <c r="F908" s="33"/>
      <c r="G908" s="33"/>
      <c r="H908" s="33"/>
      <c r="I908" s="480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</row>
    <row r="909" spans="1:41" ht="12.75" customHeight="1">
      <c r="A909" s="329"/>
      <c r="B909" s="330"/>
      <c r="C909" s="331"/>
      <c r="D909" s="33"/>
      <c r="E909" s="33"/>
      <c r="F909" s="33"/>
      <c r="G909" s="33"/>
      <c r="H909" s="33"/>
      <c r="I909" s="480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</row>
    <row r="910" spans="1:41" ht="12.75" customHeight="1">
      <c r="A910" s="329"/>
      <c r="B910" s="330"/>
      <c r="C910" s="331"/>
      <c r="D910" s="33"/>
      <c r="E910" s="33"/>
      <c r="F910" s="33"/>
      <c r="G910" s="33"/>
      <c r="H910" s="33"/>
      <c r="I910" s="480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</row>
    <row r="911" spans="1:41" ht="12.75" customHeight="1">
      <c r="A911" s="329"/>
      <c r="B911" s="330"/>
      <c r="C911" s="331"/>
      <c r="D911" s="33"/>
      <c r="E911" s="33"/>
      <c r="F911" s="33"/>
      <c r="G911" s="33"/>
      <c r="H911" s="33"/>
      <c r="I911" s="480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</row>
    <row r="912" spans="1:41" ht="12.75" customHeight="1">
      <c r="A912" s="329"/>
      <c r="B912" s="330"/>
      <c r="C912" s="331"/>
      <c r="D912" s="33"/>
      <c r="E912" s="33"/>
      <c r="F912" s="33"/>
      <c r="G912" s="33"/>
      <c r="H912" s="33"/>
      <c r="I912" s="480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</row>
    <row r="913" spans="1:41" ht="12.75" customHeight="1">
      <c r="A913" s="329"/>
      <c r="B913" s="330"/>
      <c r="C913" s="331"/>
      <c r="D913" s="33"/>
      <c r="E913" s="33"/>
      <c r="F913" s="33"/>
      <c r="G913" s="33"/>
      <c r="H913" s="33"/>
      <c r="I913" s="480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</row>
    <row r="914" spans="1:41" ht="12.75" customHeight="1">
      <c r="A914" s="329"/>
      <c r="B914" s="330"/>
      <c r="C914" s="331"/>
      <c r="D914" s="33"/>
      <c r="E914" s="33"/>
      <c r="F914" s="33"/>
      <c r="G914" s="33"/>
      <c r="H914" s="33"/>
      <c r="I914" s="480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</row>
    <row r="915" spans="1:41" ht="12.75" customHeight="1">
      <c r="A915" s="329"/>
      <c r="B915" s="330"/>
      <c r="C915" s="331"/>
      <c r="D915" s="33"/>
      <c r="E915" s="33"/>
      <c r="F915" s="33"/>
      <c r="G915" s="33"/>
      <c r="H915" s="33"/>
      <c r="I915" s="480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</row>
    <row r="916" spans="1:41" ht="12.75" customHeight="1">
      <c r="A916" s="329"/>
      <c r="B916" s="330"/>
      <c r="C916" s="331"/>
      <c r="D916" s="33"/>
      <c r="E916" s="33"/>
      <c r="F916" s="33"/>
      <c r="G916" s="33"/>
      <c r="H916" s="33"/>
      <c r="I916" s="480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</row>
    <row r="917" spans="1:41" ht="12.75" customHeight="1">
      <c r="A917" s="329"/>
      <c r="B917" s="330"/>
      <c r="C917" s="331"/>
      <c r="D917" s="33"/>
      <c r="E917" s="33"/>
      <c r="F917" s="33"/>
      <c r="G917" s="33"/>
      <c r="H917" s="33"/>
      <c r="I917" s="480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</row>
    <row r="918" spans="1:41" ht="12.75" customHeight="1">
      <c r="A918" s="329"/>
      <c r="B918" s="330"/>
      <c r="C918" s="331"/>
      <c r="D918" s="33"/>
      <c r="E918" s="33"/>
      <c r="F918" s="33"/>
      <c r="G918" s="33"/>
      <c r="H918" s="33"/>
      <c r="I918" s="480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</row>
    <row r="919" spans="1:41" ht="12.75" customHeight="1">
      <c r="A919" s="329"/>
      <c r="B919" s="330"/>
      <c r="C919" s="331"/>
      <c r="D919" s="33"/>
      <c r="E919" s="33"/>
      <c r="F919" s="33"/>
      <c r="G919" s="33"/>
      <c r="H919" s="33"/>
      <c r="I919" s="480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</row>
    <row r="920" spans="1:41" ht="12.75" customHeight="1">
      <c r="A920" s="329"/>
      <c r="B920" s="330"/>
      <c r="C920" s="331"/>
      <c r="D920" s="33"/>
      <c r="E920" s="33"/>
      <c r="F920" s="33"/>
      <c r="G920" s="33"/>
      <c r="H920" s="33"/>
      <c r="I920" s="480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</row>
    <row r="921" spans="1:41" ht="12.75" customHeight="1">
      <c r="A921" s="329"/>
      <c r="B921" s="330"/>
      <c r="C921" s="331"/>
      <c r="D921" s="33"/>
      <c r="E921" s="33"/>
      <c r="F921" s="33"/>
      <c r="G921" s="33"/>
      <c r="H921" s="33"/>
      <c r="I921" s="480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</row>
    <row r="922" spans="1:41" ht="12.75" customHeight="1">
      <c r="A922" s="329"/>
      <c r="B922" s="330"/>
      <c r="C922" s="331"/>
      <c r="D922" s="33"/>
      <c r="E922" s="33"/>
      <c r="F922" s="33"/>
      <c r="G922" s="33"/>
      <c r="H922" s="33"/>
      <c r="I922" s="480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</row>
    <row r="923" spans="1:41" ht="12.75" customHeight="1">
      <c r="A923" s="329"/>
      <c r="B923" s="330"/>
      <c r="C923" s="331"/>
      <c r="D923" s="33"/>
      <c r="E923" s="33"/>
      <c r="F923" s="33"/>
      <c r="G923" s="33"/>
      <c r="H923" s="33"/>
      <c r="I923" s="480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</row>
    <row r="924" spans="1:41" ht="12.75" customHeight="1">
      <c r="A924" s="329"/>
      <c r="B924" s="330"/>
      <c r="C924" s="331"/>
      <c r="D924" s="33"/>
      <c r="E924" s="33"/>
      <c r="F924" s="33"/>
      <c r="G924" s="33"/>
      <c r="H924" s="33"/>
      <c r="I924" s="480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</row>
    <row r="925" spans="1:41" ht="12.75" customHeight="1">
      <c r="A925" s="329"/>
      <c r="B925" s="330"/>
      <c r="C925" s="331"/>
      <c r="D925" s="33"/>
      <c r="E925" s="33"/>
      <c r="F925" s="33"/>
      <c r="G925" s="33"/>
      <c r="H925" s="33"/>
      <c r="I925" s="480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</row>
    <row r="926" spans="1:41" ht="12.75" customHeight="1">
      <c r="A926" s="329"/>
      <c r="B926" s="330"/>
      <c r="C926" s="331"/>
      <c r="D926" s="33"/>
      <c r="E926" s="33"/>
      <c r="F926" s="33"/>
      <c r="G926" s="33"/>
      <c r="H926" s="33"/>
      <c r="I926" s="480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</row>
    <row r="927" spans="1:41" ht="12.75" customHeight="1">
      <c r="A927" s="329"/>
      <c r="B927" s="330"/>
      <c r="C927" s="331"/>
      <c r="D927" s="33"/>
      <c r="E927" s="33"/>
      <c r="F927" s="33"/>
      <c r="G927" s="33"/>
      <c r="H927" s="33"/>
      <c r="I927" s="480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</row>
    <row r="928" spans="1:41" ht="12.75" customHeight="1">
      <c r="A928" s="329"/>
      <c r="B928" s="330"/>
      <c r="C928" s="331"/>
      <c r="D928" s="33"/>
      <c r="E928" s="33"/>
      <c r="F928" s="33"/>
      <c r="G928" s="33"/>
      <c r="H928" s="33"/>
      <c r="I928" s="480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</row>
    <row r="929" spans="1:41" ht="12.75" customHeight="1">
      <c r="A929" s="329"/>
      <c r="B929" s="330"/>
      <c r="C929" s="331"/>
      <c r="D929" s="33"/>
      <c r="E929" s="33"/>
      <c r="F929" s="33"/>
      <c r="G929" s="33"/>
      <c r="H929" s="33"/>
      <c r="I929" s="480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</row>
    <row r="930" spans="1:41" ht="12.75" customHeight="1">
      <c r="A930" s="329"/>
      <c r="B930" s="330"/>
      <c r="C930" s="331"/>
      <c r="D930" s="33"/>
      <c r="E930" s="33"/>
      <c r="F930" s="33"/>
      <c r="G930" s="33"/>
      <c r="H930" s="33"/>
      <c r="I930" s="480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</row>
    <row r="931" spans="1:41" ht="12.75" customHeight="1">
      <c r="A931" s="329"/>
      <c r="B931" s="330"/>
      <c r="C931" s="331"/>
      <c r="D931" s="33"/>
      <c r="E931" s="33"/>
      <c r="F931" s="33"/>
      <c r="G931" s="33"/>
      <c r="H931" s="33"/>
      <c r="I931" s="480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</row>
    <row r="932" spans="1:41" ht="12.75" customHeight="1">
      <c r="A932" s="329"/>
      <c r="B932" s="330"/>
      <c r="C932" s="331"/>
      <c r="D932" s="33"/>
      <c r="E932" s="33"/>
      <c r="F932" s="33"/>
      <c r="G932" s="33"/>
      <c r="H932" s="33"/>
      <c r="I932" s="480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</row>
    <row r="933" spans="1:41" ht="12.75" customHeight="1">
      <c r="A933" s="329"/>
      <c r="B933" s="330"/>
      <c r="C933" s="331"/>
      <c r="D933" s="33"/>
      <c r="E933" s="33"/>
      <c r="F933" s="33"/>
      <c r="G933" s="33"/>
      <c r="H933" s="33"/>
      <c r="I933" s="480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</row>
    <row r="934" spans="1:41" ht="12.75" customHeight="1">
      <c r="A934" s="329"/>
      <c r="B934" s="330"/>
      <c r="C934" s="331"/>
      <c r="D934" s="33"/>
      <c r="E934" s="33"/>
      <c r="F934" s="33"/>
      <c r="G934" s="33"/>
      <c r="H934" s="33"/>
      <c r="I934" s="480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</row>
    <row r="935" spans="1:41" ht="12.75" customHeight="1">
      <c r="A935" s="329"/>
      <c r="B935" s="330"/>
      <c r="C935" s="331"/>
      <c r="D935" s="33"/>
      <c r="E935" s="33"/>
      <c r="F935" s="33"/>
      <c r="G935" s="33"/>
      <c r="H935" s="33"/>
      <c r="I935" s="480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</row>
    <row r="936" spans="1:41" ht="12.75" customHeight="1">
      <c r="A936" s="329"/>
      <c r="B936" s="330"/>
      <c r="C936" s="331"/>
      <c r="D936" s="33"/>
      <c r="E936" s="33"/>
      <c r="F936" s="33"/>
      <c r="G936" s="33"/>
      <c r="H936" s="33"/>
      <c r="I936" s="480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</row>
    <row r="937" spans="1:41" ht="12.75" customHeight="1">
      <c r="A937" s="329"/>
      <c r="B937" s="330"/>
      <c r="C937" s="331"/>
      <c r="D937" s="33"/>
      <c r="E937" s="33"/>
      <c r="F937" s="33"/>
      <c r="G937" s="33"/>
      <c r="H937" s="33"/>
      <c r="I937" s="480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</row>
    <row r="938" spans="1:41" ht="12.75" customHeight="1">
      <c r="A938" s="329"/>
      <c r="B938" s="330"/>
      <c r="C938" s="331"/>
      <c r="D938" s="33"/>
      <c r="E938" s="33"/>
      <c r="F938" s="33"/>
      <c r="G938" s="33"/>
      <c r="H938" s="33"/>
      <c r="I938" s="480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</row>
    <row r="939" spans="1:41" ht="12.75" customHeight="1">
      <c r="A939" s="329"/>
      <c r="B939" s="330"/>
      <c r="C939" s="331"/>
      <c r="D939" s="33"/>
      <c r="E939" s="33"/>
      <c r="F939" s="33"/>
      <c r="G939" s="33"/>
      <c r="H939" s="33"/>
      <c r="I939" s="480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</row>
    <row r="940" spans="1:41" ht="12.75" customHeight="1">
      <c r="A940" s="329"/>
      <c r="B940" s="330"/>
      <c r="C940" s="331"/>
      <c r="D940" s="33"/>
      <c r="E940" s="33"/>
      <c r="F940" s="33"/>
      <c r="G940" s="33"/>
      <c r="H940" s="33"/>
      <c r="I940" s="480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</row>
    <row r="941" spans="1:41" ht="12.75" customHeight="1">
      <c r="A941" s="329"/>
      <c r="B941" s="330"/>
      <c r="C941" s="331"/>
      <c r="D941" s="33"/>
      <c r="E941" s="33"/>
      <c r="F941" s="33"/>
      <c r="G941" s="33"/>
      <c r="H941" s="33"/>
      <c r="I941" s="480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</row>
    <row r="942" spans="1:41" ht="12.75" customHeight="1">
      <c r="A942" s="329"/>
      <c r="B942" s="330"/>
      <c r="C942" s="331"/>
      <c r="D942" s="33"/>
      <c r="E942" s="33"/>
      <c r="F942" s="33"/>
      <c r="G942" s="33"/>
      <c r="H942" s="33"/>
      <c r="I942" s="480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</row>
    <row r="943" spans="1:41" ht="12.75" customHeight="1">
      <c r="A943" s="329"/>
      <c r="B943" s="330"/>
      <c r="C943" s="331"/>
      <c r="D943" s="33"/>
      <c r="E943" s="33"/>
      <c r="F943" s="33"/>
      <c r="G943" s="33"/>
      <c r="H943" s="33"/>
      <c r="I943" s="480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</row>
    <row r="944" spans="1:41" ht="12.75" customHeight="1">
      <c r="A944" s="329"/>
      <c r="B944" s="330"/>
      <c r="C944" s="331"/>
      <c r="D944" s="33"/>
      <c r="E944" s="33"/>
      <c r="F944" s="33"/>
      <c r="G944" s="33"/>
      <c r="H944" s="33"/>
      <c r="I944" s="480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</row>
    <row r="945" spans="1:41" ht="12.75" customHeight="1">
      <c r="A945" s="329"/>
      <c r="B945" s="330"/>
      <c r="C945" s="331"/>
      <c r="D945" s="33"/>
      <c r="E945" s="33"/>
      <c r="F945" s="33"/>
      <c r="G945" s="33"/>
      <c r="H945" s="33"/>
      <c r="I945" s="480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</row>
    <row r="946" spans="1:41" ht="12.75" customHeight="1">
      <c r="A946" s="329"/>
      <c r="B946" s="330"/>
      <c r="C946" s="331"/>
      <c r="D946" s="33"/>
      <c r="E946" s="33"/>
      <c r="F946" s="33"/>
      <c r="G946" s="33"/>
      <c r="H946" s="33"/>
      <c r="I946" s="480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</row>
    <row r="947" spans="1:41" ht="12.75" customHeight="1">
      <c r="A947" s="329"/>
      <c r="B947" s="330"/>
      <c r="C947" s="331"/>
      <c r="D947" s="33"/>
      <c r="E947" s="33"/>
      <c r="F947" s="33"/>
      <c r="G947" s="33"/>
      <c r="H947" s="33"/>
      <c r="I947" s="480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</row>
    <row r="948" spans="1:41" ht="12.75" customHeight="1">
      <c r="A948" s="329"/>
      <c r="B948" s="330"/>
      <c r="C948" s="331"/>
      <c r="D948" s="33"/>
      <c r="E948" s="33"/>
      <c r="F948" s="33"/>
      <c r="G948" s="33"/>
      <c r="H948" s="33"/>
      <c r="I948" s="480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</row>
    <row r="949" spans="1:41" ht="12.75" customHeight="1">
      <c r="A949" s="329"/>
      <c r="B949" s="330"/>
      <c r="C949" s="331"/>
      <c r="D949" s="33"/>
      <c r="E949" s="33"/>
      <c r="F949" s="33"/>
      <c r="G949" s="33"/>
      <c r="H949" s="33"/>
      <c r="I949" s="480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</row>
    <row r="950" spans="1:41" ht="12.75" customHeight="1">
      <c r="A950" s="329"/>
      <c r="B950" s="330"/>
      <c r="C950" s="331"/>
      <c r="D950" s="33"/>
      <c r="E950" s="33"/>
      <c r="F950" s="33"/>
      <c r="G950" s="33"/>
      <c r="H950" s="33"/>
      <c r="I950" s="480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</row>
    <row r="951" spans="1:41" ht="12.75" customHeight="1">
      <c r="A951" s="329"/>
      <c r="B951" s="330"/>
      <c r="C951" s="331"/>
      <c r="D951" s="33"/>
      <c r="E951" s="33"/>
      <c r="F951" s="33"/>
      <c r="G951" s="33"/>
      <c r="H951" s="33"/>
      <c r="I951" s="480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</row>
    <row r="952" spans="1:41" ht="12.75" customHeight="1">
      <c r="A952" s="329"/>
      <c r="B952" s="330"/>
      <c r="C952" s="331"/>
      <c r="D952" s="33"/>
      <c r="E952" s="33"/>
      <c r="F952" s="33"/>
      <c r="G952" s="33"/>
      <c r="H952" s="33"/>
      <c r="I952" s="480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</row>
    <row r="953" spans="1:41" ht="12.75" customHeight="1">
      <c r="A953" s="329"/>
      <c r="B953" s="330"/>
      <c r="C953" s="331"/>
      <c r="D953" s="33"/>
      <c r="E953" s="33"/>
      <c r="F953" s="33"/>
      <c r="G953" s="33"/>
      <c r="H953" s="33"/>
      <c r="I953" s="480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</row>
    <row r="954" spans="1:41" ht="12.75" customHeight="1">
      <c r="A954" s="329"/>
      <c r="B954" s="330"/>
      <c r="C954" s="331"/>
      <c r="D954" s="33"/>
      <c r="E954" s="33"/>
      <c r="F954" s="33"/>
      <c r="G954" s="33"/>
      <c r="H954" s="33"/>
      <c r="I954" s="480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</row>
    <row r="955" spans="1:41" ht="12.75" customHeight="1">
      <c r="A955" s="329"/>
      <c r="B955" s="330"/>
      <c r="C955" s="331"/>
      <c r="D955" s="33"/>
      <c r="E955" s="33"/>
      <c r="F955" s="33"/>
      <c r="G955" s="33"/>
      <c r="H955" s="33"/>
      <c r="I955" s="480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</row>
    <row r="956" spans="1:41" ht="12.75" customHeight="1">
      <c r="A956" s="329"/>
      <c r="B956" s="330"/>
      <c r="C956" s="331"/>
      <c r="D956" s="33"/>
      <c r="E956" s="33"/>
      <c r="F956" s="33"/>
      <c r="G956" s="33"/>
      <c r="H956" s="33"/>
      <c r="I956" s="480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</row>
    <row r="957" spans="1:41" ht="12.75" customHeight="1">
      <c r="A957" s="329"/>
      <c r="B957" s="330"/>
      <c r="C957" s="331"/>
      <c r="D957" s="33"/>
      <c r="E957" s="33"/>
      <c r="F957" s="33"/>
      <c r="G957" s="33"/>
      <c r="H957" s="33"/>
      <c r="I957" s="480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</row>
    <row r="958" spans="1:41" ht="12.75" customHeight="1">
      <c r="A958" s="329"/>
      <c r="B958" s="330"/>
      <c r="C958" s="331"/>
      <c r="D958" s="33"/>
      <c r="E958" s="33"/>
      <c r="F958" s="33"/>
      <c r="G958" s="33"/>
      <c r="H958" s="33"/>
      <c r="I958" s="480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</row>
    <row r="959" spans="1:41" ht="12.75" customHeight="1">
      <c r="A959" s="329"/>
      <c r="B959" s="330"/>
      <c r="C959" s="331"/>
      <c r="D959" s="33"/>
      <c r="E959" s="33"/>
      <c r="F959" s="33"/>
      <c r="G959" s="33"/>
      <c r="H959" s="33"/>
      <c r="I959" s="480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</row>
    <row r="960" spans="1:41" ht="12.75" customHeight="1">
      <c r="A960" s="329"/>
      <c r="B960" s="330"/>
      <c r="C960" s="331"/>
      <c r="D960" s="33"/>
      <c r="E960" s="33"/>
      <c r="F960" s="33"/>
      <c r="G960" s="33"/>
      <c r="H960" s="33"/>
      <c r="I960" s="480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</row>
    <row r="961" spans="1:41" ht="12.75" customHeight="1">
      <c r="A961" s="329"/>
      <c r="B961" s="330"/>
      <c r="C961" s="331"/>
      <c r="D961" s="33"/>
      <c r="E961" s="33"/>
      <c r="F961" s="33"/>
      <c r="G961" s="33"/>
      <c r="H961" s="33"/>
      <c r="I961" s="480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</row>
    <row r="962" spans="1:41" ht="12.75" customHeight="1">
      <c r="A962" s="329"/>
      <c r="B962" s="330"/>
      <c r="C962" s="331"/>
      <c r="D962" s="33"/>
      <c r="E962" s="33"/>
      <c r="F962" s="33"/>
      <c r="G962" s="33"/>
      <c r="H962" s="33"/>
      <c r="I962" s="480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</row>
    <row r="963" spans="1:41" ht="12.75" customHeight="1">
      <c r="A963" s="329"/>
      <c r="B963" s="330"/>
      <c r="C963" s="331"/>
      <c r="D963" s="33"/>
      <c r="E963" s="33"/>
      <c r="F963" s="33"/>
      <c r="G963" s="33"/>
      <c r="H963" s="33"/>
      <c r="I963" s="480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</row>
    <row r="964" spans="1:41" ht="12.75" customHeight="1">
      <c r="A964" s="329"/>
      <c r="B964" s="330"/>
      <c r="C964" s="331"/>
      <c r="D964" s="33"/>
      <c r="E964" s="33"/>
      <c r="F964" s="33"/>
      <c r="G964" s="33"/>
      <c r="H964" s="33"/>
      <c r="I964" s="480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</row>
    <row r="965" spans="1:41" ht="12.75" customHeight="1">
      <c r="A965" s="329"/>
      <c r="B965" s="330"/>
      <c r="C965" s="331"/>
      <c r="D965" s="33"/>
      <c r="E965" s="33"/>
      <c r="F965" s="33"/>
      <c r="G965" s="33"/>
      <c r="H965" s="33"/>
      <c r="I965" s="480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</row>
    <row r="966" spans="1:41" ht="12.75" customHeight="1">
      <c r="A966" s="329"/>
      <c r="B966" s="330"/>
      <c r="C966" s="331"/>
      <c r="D966" s="33"/>
      <c r="E966" s="33"/>
      <c r="F966" s="33"/>
      <c r="G966" s="33"/>
      <c r="H966" s="33"/>
      <c r="I966" s="480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</row>
    <row r="967" spans="1:41" ht="12.75" customHeight="1">
      <c r="A967" s="329"/>
      <c r="B967" s="330"/>
      <c r="C967" s="331"/>
      <c r="D967" s="33"/>
      <c r="E967" s="33"/>
      <c r="F967" s="33"/>
      <c r="G967" s="33"/>
      <c r="H967" s="33"/>
      <c r="I967" s="480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</row>
    <row r="968" spans="1:41" ht="12.75" customHeight="1">
      <c r="A968" s="329"/>
      <c r="B968" s="330"/>
      <c r="C968" s="331"/>
      <c r="D968" s="33"/>
      <c r="E968" s="33"/>
      <c r="F968" s="33"/>
      <c r="G968" s="33"/>
      <c r="H968" s="33"/>
      <c r="I968" s="480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</row>
    <row r="969" spans="1:41" ht="12.75" customHeight="1">
      <c r="A969" s="329"/>
      <c r="B969" s="330"/>
      <c r="C969" s="331"/>
      <c r="D969" s="33"/>
      <c r="E969" s="33"/>
      <c r="F969" s="33"/>
      <c r="G969" s="33"/>
      <c r="H969" s="33"/>
      <c r="I969" s="480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</row>
    <row r="970" spans="1:41" ht="12.75" customHeight="1">
      <c r="A970" s="329"/>
      <c r="B970" s="330"/>
      <c r="C970" s="331"/>
      <c r="D970" s="33"/>
      <c r="E970" s="33"/>
      <c r="F970" s="33"/>
      <c r="G970" s="33"/>
      <c r="H970" s="33"/>
      <c r="I970" s="480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</row>
    <row r="971" spans="1:41" ht="12.75" customHeight="1">
      <c r="A971" s="329"/>
      <c r="B971" s="330"/>
      <c r="C971" s="331"/>
      <c r="D971" s="33"/>
      <c r="E971" s="33"/>
      <c r="F971" s="33"/>
      <c r="G971" s="33"/>
      <c r="H971" s="33"/>
      <c r="I971" s="480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</row>
    <row r="972" spans="1:41" ht="12.75" customHeight="1">
      <c r="A972" s="329"/>
      <c r="B972" s="330"/>
      <c r="C972" s="331"/>
      <c r="D972" s="33"/>
      <c r="E972" s="33"/>
      <c r="F972" s="33"/>
      <c r="G972" s="33"/>
      <c r="H972" s="33"/>
      <c r="I972" s="480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</row>
    <row r="973" spans="1:41" ht="12.75" customHeight="1">
      <c r="A973" s="329"/>
      <c r="B973" s="330"/>
      <c r="C973" s="331"/>
      <c r="D973" s="33"/>
      <c r="E973" s="33"/>
      <c r="F973" s="33"/>
      <c r="G973" s="33"/>
      <c r="H973" s="33"/>
      <c r="I973" s="480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</row>
    <row r="974" spans="1:41" ht="12.75" customHeight="1">
      <c r="A974" s="329"/>
      <c r="B974" s="330"/>
      <c r="C974" s="331"/>
      <c r="D974" s="33"/>
      <c r="E974" s="33"/>
      <c r="F974" s="33"/>
      <c r="G974" s="33"/>
      <c r="H974" s="33"/>
      <c r="I974" s="480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</row>
    <row r="975" spans="1:41" ht="12.75" customHeight="1">
      <c r="A975" s="329"/>
      <c r="B975" s="330"/>
      <c r="C975" s="331"/>
      <c r="D975" s="33"/>
      <c r="E975" s="33"/>
      <c r="F975" s="33"/>
      <c r="G975" s="33"/>
      <c r="H975" s="33"/>
      <c r="I975" s="480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</row>
    <row r="976" spans="1:41" ht="12.75" customHeight="1">
      <c r="A976" s="329"/>
      <c r="B976" s="330"/>
      <c r="C976" s="331"/>
      <c r="D976" s="33"/>
      <c r="E976" s="33"/>
      <c r="F976" s="33"/>
      <c r="G976" s="33"/>
      <c r="H976" s="33"/>
      <c r="I976" s="480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</row>
    <row r="977" spans="1:41" ht="12.75" customHeight="1">
      <c r="A977" s="329"/>
      <c r="B977" s="330"/>
      <c r="C977" s="331"/>
      <c r="D977" s="33"/>
      <c r="E977" s="33"/>
      <c r="F977" s="33"/>
      <c r="G977" s="33"/>
      <c r="H977" s="33"/>
      <c r="I977" s="480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</row>
    <row r="978" spans="1:41" ht="12.75" customHeight="1">
      <c r="A978" s="329"/>
      <c r="B978" s="330"/>
      <c r="C978" s="331"/>
      <c r="D978" s="33"/>
      <c r="E978" s="33"/>
      <c r="F978" s="33"/>
      <c r="G978" s="33"/>
      <c r="H978" s="33"/>
      <c r="I978" s="480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</row>
    <row r="979" spans="1:41" ht="12.75" customHeight="1">
      <c r="A979" s="329"/>
      <c r="B979" s="330"/>
      <c r="C979" s="331"/>
      <c r="D979" s="33"/>
      <c r="E979" s="33"/>
      <c r="F979" s="33"/>
      <c r="G979" s="33"/>
      <c r="H979" s="33"/>
      <c r="I979" s="480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</row>
    <row r="980" spans="1:41" ht="12.75" customHeight="1">
      <c r="A980" s="329"/>
      <c r="B980" s="330"/>
      <c r="C980" s="331"/>
      <c r="D980" s="33"/>
      <c r="E980" s="33"/>
      <c r="F980" s="33"/>
      <c r="G980" s="33"/>
      <c r="H980" s="33"/>
      <c r="I980" s="480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</row>
    <row r="981" spans="1:41" ht="12.75" customHeight="1">
      <c r="A981" s="329"/>
      <c r="B981" s="330"/>
      <c r="C981" s="331"/>
      <c r="D981" s="33"/>
      <c r="E981" s="33"/>
      <c r="F981" s="33"/>
      <c r="G981" s="33"/>
      <c r="H981" s="33"/>
      <c r="I981" s="480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</row>
    <row r="982" spans="1:41" ht="12.75" customHeight="1">
      <c r="A982" s="329"/>
      <c r="B982" s="330"/>
      <c r="C982" s="331"/>
      <c r="D982" s="33"/>
      <c r="E982" s="33"/>
      <c r="F982" s="33"/>
      <c r="G982" s="33"/>
      <c r="H982" s="33"/>
      <c r="I982" s="480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</row>
    <row r="983" spans="1:41" ht="12.75" customHeight="1">
      <c r="A983" s="329"/>
      <c r="B983" s="330"/>
      <c r="C983" s="331"/>
      <c r="D983" s="33"/>
      <c r="E983" s="33"/>
      <c r="F983" s="33"/>
      <c r="G983" s="33"/>
      <c r="H983" s="33"/>
      <c r="I983" s="480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</row>
    <row r="984" spans="1:41" ht="12.75" customHeight="1">
      <c r="A984" s="329"/>
      <c r="B984" s="330"/>
      <c r="C984" s="331"/>
      <c r="D984" s="33"/>
      <c r="E984" s="33"/>
      <c r="F984" s="33"/>
      <c r="G984" s="33"/>
      <c r="H984" s="33"/>
      <c r="I984" s="480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</row>
    <row r="985" spans="1:41" ht="12.75" customHeight="1">
      <c r="A985" s="329"/>
      <c r="B985" s="330"/>
      <c r="C985" s="331"/>
      <c r="D985" s="33"/>
      <c r="E985" s="33"/>
      <c r="F985" s="33"/>
      <c r="G985" s="33"/>
      <c r="H985" s="33"/>
      <c r="I985" s="480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</row>
    <row r="986" spans="1:41" ht="12.75" customHeight="1">
      <c r="A986" s="329"/>
      <c r="B986" s="330"/>
      <c r="C986" s="331"/>
      <c r="D986" s="33"/>
      <c r="E986" s="33"/>
      <c r="F986" s="33"/>
      <c r="G986" s="33"/>
      <c r="H986" s="33"/>
      <c r="I986" s="480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</row>
    <row r="987" spans="1:41" ht="12.75" customHeight="1">
      <c r="A987" s="329"/>
      <c r="B987" s="330"/>
      <c r="C987" s="331"/>
      <c r="D987" s="33"/>
      <c r="E987" s="33"/>
      <c r="F987" s="33"/>
      <c r="G987" s="33"/>
      <c r="H987" s="33"/>
      <c r="I987" s="480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</row>
    <row r="988" spans="1:41" ht="12.75" customHeight="1">
      <c r="A988" s="329"/>
      <c r="B988" s="330"/>
      <c r="C988" s="331"/>
      <c r="D988" s="33"/>
      <c r="E988" s="33"/>
      <c r="F988" s="33"/>
      <c r="G988" s="33"/>
      <c r="H988" s="33"/>
      <c r="I988" s="480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</row>
    <row r="989" spans="1:41" ht="12.75" customHeight="1">
      <c r="A989" s="329"/>
      <c r="B989" s="330"/>
      <c r="C989" s="331"/>
      <c r="D989" s="33"/>
      <c r="E989" s="33"/>
      <c r="F989" s="33"/>
      <c r="G989" s="33"/>
      <c r="H989" s="33"/>
      <c r="I989" s="480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</row>
    <row r="990" spans="1:41" ht="12.75" customHeight="1">
      <c r="A990" s="329"/>
      <c r="B990" s="330"/>
      <c r="C990" s="331"/>
      <c r="D990" s="33"/>
      <c r="E990" s="33"/>
      <c r="F990" s="33"/>
      <c r="G990" s="33"/>
      <c r="H990" s="33"/>
      <c r="I990" s="480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</row>
    <row r="991" spans="1:41" ht="12.75" customHeight="1">
      <c r="A991" s="329"/>
      <c r="B991" s="330"/>
      <c r="C991" s="331"/>
      <c r="D991" s="33"/>
      <c r="E991" s="33"/>
      <c r="F991" s="33"/>
      <c r="G991" s="33"/>
      <c r="H991" s="33"/>
      <c r="I991" s="480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</row>
    <row r="992" spans="1:41" ht="12.75" customHeight="1">
      <c r="A992" s="329"/>
      <c r="B992" s="330"/>
      <c r="C992" s="331"/>
      <c r="D992" s="33"/>
      <c r="E992" s="33"/>
      <c r="F992" s="33"/>
      <c r="G992" s="33"/>
      <c r="H992" s="33"/>
      <c r="I992" s="480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</row>
    <row r="993" spans="1:41" ht="12.75" customHeight="1">
      <c r="A993" s="329"/>
      <c r="B993" s="330"/>
      <c r="C993" s="331"/>
      <c r="D993" s="33"/>
      <c r="E993" s="33"/>
      <c r="F993" s="33"/>
      <c r="G993" s="33"/>
      <c r="H993" s="33"/>
      <c r="I993" s="480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</row>
    <row r="994" spans="1:41" ht="12.75" customHeight="1">
      <c r="A994" s="329"/>
      <c r="B994" s="330"/>
      <c r="C994" s="331"/>
      <c r="D994" s="33"/>
      <c r="E994" s="33"/>
      <c r="F994" s="33"/>
      <c r="G994" s="33"/>
      <c r="H994" s="33"/>
      <c r="I994" s="480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</row>
    <row r="995" spans="1:41" ht="12.75" customHeight="1">
      <c r="A995" s="329"/>
      <c r="B995" s="330"/>
      <c r="C995" s="331"/>
      <c r="D995" s="33"/>
      <c r="E995" s="33"/>
      <c r="F995" s="33"/>
      <c r="G995" s="33"/>
      <c r="H995" s="33"/>
      <c r="I995" s="480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</row>
    <row r="996" spans="1:41" ht="12.75" customHeight="1">
      <c r="A996" s="329"/>
      <c r="B996" s="330"/>
      <c r="C996" s="331"/>
      <c r="D996" s="33"/>
      <c r="E996" s="33"/>
      <c r="F996" s="33"/>
      <c r="G996" s="33"/>
      <c r="H996" s="33"/>
      <c r="I996" s="480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</row>
    <row r="997" spans="1:41" ht="12.75" customHeight="1">
      <c r="A997" s="329"/>
      <c r="B997" s="330"/>
      <c r="C997" s="331"/>
      <c r="D997" s="33"/>
      <c r="E997" s="33"/>
      <c r="F997" s="33"/>
      <c r="H997" s="33"/>
      <c r="I997" s="480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</row>
    <row r="998" spans="1:41" ht="12.75" customHeight="1">
      <c r="A998" s="329"/>
      <c r="B998" s="330"/>
      <c r="C998" s="331"/>
      <c r="D998" s="33"/>
      <c r="E998" s="33"/>
      <c r="F998" s="33"/>
      <c r="G998" s="33"/>
      <c r="H998" s="33"/>
      <c r="I998" s="480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</row>
    <row r="999" spans="1:41" ht="12.75" customHeight="1">
      <c r="A999" s="329"/>
      <c r="B999" s="330"/>
      <c r="C999" s="331"/>
      <c r="D999" s="33"/>
      <c r="E999" s="33"/>
      <c r="F999" s="33"/>
      <c r="G999" s="33"/>
      <c r="H999" s="33"/>
      <c r="I999" s="480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</row>
    <row r="1000" spans="1:41" ht="12.75" customHeight="1">
      <c r="A1000" s="329"/>
      <c r="B1000" s="330"/>
      <c r="C1000" s="331"/>
      <c r="D1000" s="33"/>
      <c r="E1000" s="33"/>
      <c r="F1000" s="33"/>
      <c r="G1000" s="33"/>
      <c r="H1000" s="33"/>
      <c r="I1000" s="480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</row>
    <row r="1001" spans="1:41" ht="12.75" customHeight="1">
      <c r="A1001" s="329"/>
      <c r="B1001" s="330"/>
      <c r="C1001" s="331"/>
      <c r="D1001" s="33"/>
      <c r="E1001" s="33"/>
      <c r="F1001" s="33"/>
      <c r="G1001" s="33"/>
      <c r="H1001" s="33"/>
      <c r="I1001" s="480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</row>
    <row r="1002" spans="1:41" ht="12.75" customHeight="1">
      <c r="A1002" s="329"/>
      <c r="B1002" s="330"/>
      <c r="C1002" s="331"/>
      <c r="D1002" s="33"/>
      <c r="E1002" s="33"/>
      <c r="F1002" s="33"/>
      <c r="G1002" s="33"/>
      <c r="H1002" s="33"/>
      <c r="I1002" s="480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</row>
    <row r="1003" spans="1:41" ht="12.75" customHeight="1">
      <c r="A1003" s="329"/>
      <c r="B1003" s="330"/>
      <c r="C1003" s="331"/>
      <c r="D1003" s="33"/>
      <c r="E1003" s="33"/>
      <c r="F1003" s="33"/>
      <c r="G1003" s="33"/>
      <c r="H1003" s="33"/>
      <c r="I1003" s="480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</row>
    <row r="1004" spans="1:41" ht="12.75" customHeight="1">
      <c r="A1004" s="329"/>
      <c r="B1004" s="330"/>
      <c r="C1004" s="331"/>
      <c r="D1004" s="33"/>
      <c r="E1004" s="33"/>
      <c r="F1004" s="33"/>
      <c r="G1004" s="33"/>
      <c r="H1004" s="33"/>
      <c r="I1004" s="480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</row>
    <row r="1005" spans="1:41" ht="12.75" customHeight="1">
      <c r="A1005" s="329"/>
      <c r="B1005" s="330"/>
      <c r="C1005" s="331"/>
      <c r="D1005" s="33"/>
      <c r="E1005" s="33"/>
      <c r="F1005" s="33"/>
      <c r="G1005" s="33"/>
      <c r="H1005" s="33"/>
      <c r="I1005" s="480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</row>
    <row r="1006" spans="1:41" ht="12.75" customHeight="1">
      <c r="A1006" s="329"/>
      <c r="B1006" s="330"/>
      <c r="C1006" s="331"/>
      <c r="D1006" s="33"/>
      <c r="E1006" s="33"/>
      <c r="F1006" s="33"/>
      <c r="G1006" s="33"/>
      <c r="H1006" s="33"/>
      <c r="I1006" s="480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</row>
    <row r="1007" spans="1:41" ht="12.75" customHeight="1">
      <c r="A1007" s="329"/>
      <c r="B1007" s="330"/>
      <c r="C1007" s="331"/>
      <c r="D1007" s="33"/>
      <c r="E1007" s="33"/>
      <c r="F1007" s="33"/>
      <c r="G1007" s="33"/>
      <c r="H1007" s="33"/>
      <c r="I1007" s="480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</row>
    <row r="1008" spans="1:41" ht="12.75" customHeight="1">
      <c r="A1008" s="329"/>
      <c r="B1008" s="330"/>
      <c r="C1008" s="331"/>
      <c r="D1008" s="33"/>
      <c r="E1008" s="33"/>
      <c r="F1008" s="33"/>
      <c r="G1008" s="33"/>
      <c r="H1008" s="33"/>
      <c r="I1008" s="480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</row>
    <row r="1009" spans="1:41" ht="12.75" customHeight="1">
      <c r="A1009" s="329"/>
      <c r="B1009" s="330"/>
      <c r="C1009" s="331"/>
      <c r="D1009" s="33"/>
      <c r="E1009" s="33"/>
      <c r="F1009" s="33"/>
      <c r="G1009" s="33"/>
      <c r="H1009" s="33"/>
      <c r="I1009" s="480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</row>
  </sheetData>
  <mergeCells count="75">
    <mergeCell ref="K172:T172"/>
    <mergeCell ref="Q5:AB5"/>
    <mergeCell ref="Q7:AB7"/>
    <mergeCell ref="C8:C9"/>
    <mergeCell ref="D8: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B170:E170"/>
    <mergeCell ref="B174:E174"/>
    <mergeCell ref="B167:E167"/>
    <mergeCell ref="F167:G167"/>
    <mergeCell ref="B168:E168"/>
    <mergeCell ref="F168:G168"/>
    <mergeCell ref="B169:E169"/>
    <mergeCell ref="F169:G169"/>
    <mergeCell ref="A161:P161"/>
    <mergeCell ref="A162:P162"/>
    <mergeCell ref="B165:E165"/>
    <mergeCell ref="F165:G165"/>
    <mergeCell ref="B166:E166"/>
    <mergeCell ref="F166:G166"/>
    <mergeCell ref="A156:P156"/>
    <mergeCell ref="A157:P157"/>
    <mergeCell ref="A158:P158"/>
    <mergeCell ref="A159:P159"/>
    <mergeCell ref="A160:P160"/>
    <mergeCell ref="A102:AB102"/>
    <mergeCell ref="A117:AB117"/>
    <mergeCell ref="A135:AB135"/>
    <mergeCell ref="A154:B154"/>
    <mergeCell ref="A155:H155"/>
    <mergeCell ref="A10:AB10"/>
    <mergeCell ref="A57:AB57"/>
    <mergeCell ref="A58:AB58"/>
    <mergeCell ref="A71:AB71"/>
    <mergeCell ref="A85:AB85"/>
    <mergeCell ref="A1:X1"/>
    <mergeCell ref="A2:A9"/>
    <mergeCell ref="C2:H3"/>
    <mergeCell ref="J2:P2"/>
    <mergeCell ref="Q2:AB2"/>
    <mergeCell ref="Q3:AB3"/>
    <mergeCell ref="H6:H9"/>
    <mergeCell ref="K3:O3"/>
    <mergeCell ref="P3:P9"/>
    <mergeCell ref="K4:O4"/>
    <mergeCell ref="K5:K9"/>
    <mergeCell ref="L5:L9"/>
    <mergeCell ref="M5:M9"/>
    <mergeCell ref="N5:N9"/>
    <mergeCell ref="O5:O9"/>
    <mergeCell ref="Y4:Z4"/>
    <mergeCell ref="AA4:AB4"/>
    <mergeCell ref="AA8:AA9"/>
    <mergeCell ref="AB8:AB9"/>
    <mergeCell ref="G4:H5"/>
    <mergeCell ref="G6:G9"/>
    <mergeCell ref="J4:J9"/>
    <mergeCell ref="Q4:R4"/>
    <mergeCell ref="S4:T4"/>
    <mergeCell ref="U4:V4"/>
    <mergeCell ref="W4:X4"/>
    <mergeCell ref="B3:B9"/>
    <mergeCell ref="C4:D7"/>
    <mergeCell ref="E4:E9"/>
    <mergeCell ref="F4:F9"/>
    <mergeCell ref="I2:I9"/>
  </mergeCells>
  <pageMargins left="0.7" right="0.7" top="0.75" bottom="0.75" header="0" footer="0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Титульн.лист 1</vt:lpstr>
      <vt:lpstr>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Biodekanat</dc:creator>
  <cp:lastModifiedBy>user</cp:lastModifiedBy>
  <cp:lastPrinted>2022-10-07T08:13:30Z</cp:lastPrinted>
  <dcterms:created xsi:type="dcterms:W3CDTF">2008-11-17T12:50:08Z</dcterms:created>
  <dcterms:modified xsi:type="dcterms:W3CDTF">2022-10-07T08:23:40Z</dcterms:modified>
</cp:coreProperties>
</file>